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jay\Desktop\"/>
    </mc:Choice>
  </mc:AlternateContent>
  <xr:revisionPtr revIDLastSave="0" documentId="13_ncr:1_{DD28B4BB-3433-4FE0-BB5C-B51A1EBAB581}" xr6:coauthVersionLast="47" xr6:coauthVersionMax="47" xr10:uidLastSave="{00000000-0000-0000-0000-000000000000}"/>
  <bookViews>
    <workbookView xWindow="-120" yWindow="-120" windowWidth="20730" windowHeight="11040" xr2:uid="{FA0CB22D-4676-4246-8536-EBFDFB3D808C}"/>
  </bookViews>
  <sheets>
    <sheet name="Half Yearly Financial" sheetId="1" r:id="rId1"/>
    <sheet name="Notes" sheetId="2" r:id="rId2"/>
    <sheet name="Annexure 2 " sheetId="4" r:id="rId3"/>
    <sheet name="Annexure 1" sheetId="3" r:id="rId4"/>
    <sheet name="Annexure 3" sheetId="5" r:id="rId5"/>
    <sheet name="Risk-O-Meter" sheetId="7" r:id="rId6"/>
    <sheet name="Risk-O-Meter1" sheetId="6" state="hidden" r:id="rId7"/>
  </sheets>
  <definedNames>
    <definedName name="_xlnm._FilterDatabase" localSheetId="0" hidden="1">'Half Yearly Financial'!$C$6:$M$105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1" l="1"/>
  <c r="G32" i="2" l="1"/>
  <c r="G29" i="2"/>
  <c r="F28" i="2"/>
  <c r="F31" i="2" s="1"/>
  <c r="F33" i="2" s="1"/>
  <c r="E28" i="2"/>
  <c r="E31" i="2" s="1"/>
  <c r="E33" i="2" s="1"/>
  <c r="D28" i="2"/>
  <c r="D31" i="2" s="1"/>
  <c r="C28" i="2"/>
  <c r="C31" i="2" s="1"/>
  <c r="C33" i="2" s="1"/>
  <c r="G27" i="2"/>
  <c r="G26" i="2"/>
  <c r="G25" i="2"/>
  <c r="A5" i="2"/>
  <c r="A7" i="2" s="1"/>
  <c r="M51" i="1"/>
  <c r="L51" i="1"/>
  <c r="J51" i="1"/>
  <c r="I51" i="1"/>
  <c r="H51" i="1"/>
  <c r="G51" i="1"/>
  <c r="G44" i="1"/>
  <c r="M44" i="1"/>
  <c r="L44" i="1"/>
  <c r="K44" i="1"/>
  <c r="J44" i="1"/>
  <c r="I44" i="1"/>
  <c r="H44" i="1"/>
  <c r="F44" i="1"/>
  <c r="M65" i="1"/>
  <c r="L65" i="1"/>
  <c r="K65" i="1"/>
  <c r="J65" i="1"/>
  <c r="I65" i="1"/>
  <c r="H65" i="1"/>
  <c r="G65" i="1"/>
  <c r="F65" i="1"/>
  <c r="M64" i="1"/>
  <c r="L64" i="1"/>
  <c r="K64" i="1"/>
  <c r="I64" i="1"/>
  <c r="H64" i="1"/>
  <c r="G64" i="1"/>
  <c r="F64" i="1"/>
  <c r="I11" i="1"/>
  <c r="G11" i="1"/>
  <c r="M11" i="1"/>
  <c r="L11" i="1"/>
  <c r="J11" i="1"/>
  <c r="K11" i="1"/>
  <c r="H11" i="1"/>
  <c r="F11" i="1"/>
  <c r="M7" i="1"/>
  <c r="L7" i="1"/>
  <c r="K7" i="1"/>
  <c r="J7" i="1"/>
  <c r="I7" i="1"/>
  <c r="H7" i="1"/>
  <c r="G7" i="1"/>
  <c r="K51" i="1" l="1"/>
  <c r="G31" i="2"/>
  <c r="G33" i="2" s="1"/>
  <c r="D33" i="2"/>
  <c r="F51" i="1"/>
  <c r="A9" i="2"/>
  <c r="G28" i="2"/>
  <c r="A11" i="2" l="1"/>
  <c r="A13" i="2" s="1"/>
  <c r="A15" i="2" l="1"/>
  <c r="A17" i="2" s="1"/>
  <c r="A20" i="2" l="1"/>
  <c r="A22" i="2" s="1"/>
  <c r="A38" i="2" l="1"/>
  <c r="A40" i="2" s="1"/>
  <c r="A42" i="2" l="1"/>
  <c r="A44" i="2" s="1"/>
  <c r="A46" i="2" l="1"/>
  <c r="A48" i="2"/>
  <c r="A50" i="2" s="1"/>
  <c r="A52" i="2" s="1"/>
</calcChain>
</file>

<file path=xl/sharedStrings.xml><?xml version="1.0" encoding="utf-8"?>
<sst xmlns="http://schemas.openxmlformats.org/spreadsheetml/2006/main" count="381" uniqueCount="197">
  <si>
    <t xml:space="preserve"> </t>
  </si>
  <si>
    <t xml:space="preserve">TAURUS MUTUAL FUND </t>
  </si>
  <si>
    <t>UNAUDITED HALF YEARLY  FINANCIAL RESULTS FOR THE PERIOD ENDED SEPTEMBER 30, 2024</t>
  </si>
  <si>
    <t>Equity</t>
  </si>
  <si>
    <t>TSS</t>
  </si>
  <si>
    <t>TTS</t>
  </si>
  <si>
    <t>TDF</t>
  </si>
  <si>
    <t>TEF</t>
  </si>
  <si>
    <t>TBF</t>
  </si>
  <si>
    <t>TBFS</t>
  </si>
  <si>
    <t>TISF</t>
  </si>
  <si>
    <t>TNI</t>
  </si>
  <si>
    <t>S.No.</t>
  </si>
  <si>
    <t>Particulars</t>
  </si>
  <si>
    <t>Scheme Name</t>
  </si>
  <si>
    <t>Taurus Flexi Cap Fund</t>
  </si>
  <si>
    <t>Taurus ELSS Tax Saver Fund</t>
  </si>
  <si>
    <t>Taurus Mid Cap Fund</t>
  </si>
  <si>
    <t>Taurus Ethical Fund</t>
  </si>
  <si>
    <t>Taurus Large Cap Fund</t>
  </si>
  <si>
    <t>Taurus Infrastructure Fund</t>
  </si>
  <si>
    <t>Taurus Nifty 50 Index Fund</t>
  </si>
  <si>
    <t>Period</t>
  </si>
  <si>
    <t>01/04/2024 to 30/09/2024</t>
  </si>
  <si>
    <t>Unit Capital at the beginning of the half year period</t>
  </si>
  <si>
    <t>(Rs. In Crores)</t>
  </si>
  <si>
    <t>Unit Capital at the end of the period</t>
  </si>
  <si>
    <t>Reserves &amp; Surplus</t>
  </si>
  <si>
    <t>Total Net Assets at the beginning of the half year period</t>
  </si>
  <si>
    <t>Total Net Assets at the end of the period</t>
  </si>
  <si>
    <t>NAV at the beginning of the half year period</t>
  </si>
  <si>
    <t>(Rs.)</t>
  </si>
  <si>
    <t>RG</t>
  </si>
  <si>
    <t>Regular Plan Growth Option</t>
  </si>
  <si>
    <t>RD</t>
  </si>
  <si>
    <t>Regular Plan Income Distribution cum Capital Withdrawal Option Option</t>
  </si>
  <si>
    <t>RB</t>
  </si>
  <si>
    <t>Regular Plan Bonus Option ##</t>
  </si>
  <si>
    <t>N.A.</t>
  </si>
  <si>
    <t>ZG</t>
  </si>
  <si>
    <t>Direct Plan Growth Option</t>
  </si>
  <si>
    <t>ZD</t>
  </si>
  <si>
    <t>Direct Plan Income Distribution cum Capital Withdrawal Option Option</t>
  </si>
  <si>
    <t>ZB</t>
  </si>
  <si>
    <t>Direct Plan Bonus Option ##</t>
  </si>
  <si>
    <t>NAV at the end of the period</t>
  </si>
  <si>
    <t>Income Distribution cum Capital Withdrawal (IDCW) paid per unit during the half - year !!!</t>
  </si>
  <si>
    <t>Income</t>
  </si>
  <si>
    <t>Dividend</t>
  </si>
  <si>
    <t>Interest</t>
  </si>
  <si>
    <t>Profit/(Loss) on sale /redemption of investments (other than inter scheme transfer/sale)</t>
  </si>
  <si>
    <t>Profit/(Loss) on inter scheme transfer/sale of investments</t>
  </si>
  <si>
    <t>Other income ^</t>
  </si>
  <si>
    <t>Total Income (5.1 to 5.5)</t>
  </si>
  <si>
    <t>Expenses</t>
  </si>
  <si>
    <t>Commission</t>
  </si>
  <si>
    <t>Other Expenses</t>
  </si>
  <si>
    <t>Other Expenses [&amp;&amp;&amp;]</t>
  </si>
  <si>
    <t>Management Fees (Exclusive of GST)</t>
  </si>
  <si>
    <t>Trustee Fees</t>
  </si>
  <si>
    <t>Total Recurring Expenses (including 6.1 ,6.2 and 6.3) (Inclusive of GST on Management Fees)</t>
  </si>
  <si>
    <t xml:space="preserve">Percentage of Management Fees to daily average net assets (annualised) 
(Exclusive of GST) </t>
  </si>
  <si>
    <t>(%)</t>
  </si>
  <si>
    <t>Regular</t>
  </si>
  <si>
    <t>Regular Plan</t>
  </si>
  <si>
    <t>Direct</t>
  </si>
  <si>
    <t>Direct Plan</t>
  </si>
  <si>
    <t>Total Recurring expenses as a percentage of daily average net assets at plan level (annualised) Inclusive of GST on Management Fees)</t>
  </si>
  <si>
    <t>Returns during the half year</t>
  </si>
  <si>
    <t>Benchmark</t>
  </si>
  <si>
    <t>Compounded Annualised yield in case of schemes in existence for more</t>
  </si>
  <si>
    <t>than 1 year and its comparison with benchmark yield *</t>
  </si>
  <si>
    <t>i)</t>
  </si>
  <si>
    <t>Last 1 year</t>
  </si>
  <si>
    <t>ii)</t>
  </si>
  <si>
    <t>Last 3 Years</t>
  </si>
  <si>
    <t>iii)</t>
  </si>
  <si>
    <t>Last 5 years</t>
  </si>
  <si>
    <t>iv)</t>
  </si>
  <si>
    <t>Since launch of the scheme</t>
  </si>
  <si>
    <t>Date of launch of scheme</t>
  </si>
  <si>
    <t>Date of launch of scheme - Direct Plan</t>
  </si>
  <si>
    <t>Benchmark Index</t>
  </si>
  <si>
    <t>Provision for Doubtful Income/Debts (including overdue debentures)</t>
  </si>
  <si>
    <t>Provision for Doubtful Investments during the half year period</t>
  </si>
  <si>
    <t>Payments to associate/group companies</t>
  </si>
  <si>
    <t>Investments made in associate/ group companies</t>
  </si>
  <si>
    <t>*</t>
  </si>
  <si>
    <t>Compounded Annualised Yield/Returns are based on the Net Asset Value of Growth Plan of the respective Scheme.</t>
  </si>
  <si>
    <t>$</t>
  </si>
  <si>
    <t>Amount less than Rs. 0.005 Crore.</t>
  </si>
  <si>
    <t>##</t>
  </si>
  <si>
    <t>Plan/Option has been discontinued for further subscription</t>
  </si>
  <si>
    <t>^</t>
  </si>
  <si>
    <t>Other income is inclusive of Load Income.</t>
  </si>
  <si>
    <t>Not Applicable</t>
  </si>
  <si>
    <t>[&amp;&amp;&amp;]</t>
  </si>
  <si>
    <t xml:space="preserve">Other Expenses are inclusive of Brokerage and transaction cost, incurred for the purpose of execution of transactions for purchase and sale of investments. </t>
  </si>
  <si>
    <t>!!!</t>
  </si>
  <si>
    <t xml:space="preserve"> Income Distribution cum Capital Withdrawal (i.e. Dividend) are declared on face value per unit. After distribution of Income Distribution cum Capital Withdrawal, the NAV falls to the extent of Income Distribution cum Capital Withdrawal payout and statutory levy, if any. </t>
  </si>
  <si>
    <t>Notes to Half Yearly Unaudited Financial Results for the Half Year period ended September 30, 2024:</t>
  </si>
  <si>
    <t>During the half year, none of the schemes of the Fund subscribed to any issues lead managed by associate companies or any issue of debt or equity on private placement basis where the sponsor or its associates acted as arranger or manager.</t>
  </si>
  <si>
    <t>During the half year, none of the schemes undertook any underwriting obligations with respect to any issue of any securities of any company.</t>
  </si>
  <si>
    <r>
      <t xml:space="preserve">The details of transactions with associates in terms of Regulation 25(8) of the SEBI (Mutual Fund) Regulations, 1996 is enclosed as </t>
    </r>
    <r>
      <rPr>
        <b/>
        <sz val="11"/>
        <rFont val="Arial"/>
        <family val="2"/>
      </rPr>
      <t>Annexure 1.</t>
    </r>
  </si>
  <si>
    <r>
      <t xml:space="preserve">Investment  by the schemes in companies which have invested more than 5% of the NAV of any scheme of the Fund is enclosed as  </t>
    </r>
    <r>
      <rPr>
        <b/>
        <sz val="11"/>
        <rFont val="Arial"/>
        <family val="2"/>
      </rPr>
      <t>Annexure 2.</t>
    </r>
  </si>
  <si>
    <r>
      <t xml:space="preserve">As at the end of the half year period, none of the schemes had an exposure to derivatives of more than 10% of the Net Assets. Disclosure of derivative positions pursuant to SEBI Circular no. CIR/IMD/DF/11/2010 dated August 18, 2010 is enclosed as </t>
    </r>
    <r>
      <rPr>
        <b/>
        <sz val="11"/>
        <rFont val="Arial"/>
        <family val="2"/>
      </rPr>
      <t>Annexure 3.</t>
    </r>
  </si>
  <si>
    <t>The details of holdings over 25% of NAV in any scheme / plan as on September 30, 2024 are as: Nil</t>
  </si>
  <si>
    <t>No brokerage/commission has been paid/payable on subscription of units by the sponsor.</t>
  </si>
  <si>
    <t>The debt schemes of Taurus Mutual Fund had invested in Commercial Papers (CPs) amounting to Rs 107 crores of Ballarpur Industries Limited (“BILT”) a group company of Avantha Holding Limited ("AHL") against which full provision was made consequent to default in payment of maturity proceeds during F.Y. 2016-17. The Fund has reversed the provision for the realised amount of Rs. 35 lakhs recieved during April 2017 to June 30, 2017 in Taurus Liquid Fund. On July 18, 2017, an agreement was executed with BILT and AHL where in Rs 29.20 crores ($) excluding interest of Rs 1.45 crores which is booked under interest income was received against assignment of the defaulted CPs which has been allocated to the debt schemes of Taurus Mutual Fund based on the oustanding exposure as on that date.
Accordingly, the Fund has reversed the provision for the realised amount and apportioned the recovery proceeds in the ratio of units outstanding between continuing investors and exited investors during half year ending Sept 30, 2017 in line with methodology approved by the Board of Trustees to protect the interest of investors and based on the legal opinon taken by the Fund.</t>
  </si>
  <si>
    <t>TAURUS LIQUID FUND</t>
  </si>
  <si>
    <t>TAURUS SHORT TERM INCOME FUND</t>
  </si>
  <si>
    <t>TAURUS ULTRA SHORT TERM BOND FUND</t>
  </si>
  <si>
    <t>TAURUS DYNAMIC INCOME FUND</t>
  </si>
  <si>
    <t>Total (Rs.)</t>
  </si>
  <si>
    <t>Book Value of NPAs as on April 01, 2017</t>
  </si>
  <si>
    <t xml:space="preserve">Less: Realised during April to June 2017 </t>
  </si>
  <si>
    <t>Less: Realised through assignment of securities ($)</t>
  </si>
  <si>
    <t>Balance set aside payable to the affected investors on recovery (^)</t>
  </si>
  <si>
    <t>Less: Recovery from AHL  (*)  during  April to March 31, 2018</t>
  </si>
  <si>
    <t>Less: Recovery from AHL (*)  during March to  September 30, 2018</t>
  </si>
  <si>
    <t>Principal recovery outstanding as on September 30. 2018</t>
  </si>
  <si>
    <t>Less: Recovery from AHL (*)  during September 30, 2018  to September  30,2019</t>
  </si>
  <si>
    <t>Principal recovery outstanding as on September 30, 2024</t>
  </si>
  <si>
    <t xml:space="preserve"> Subsequent to assignment of these securities, book value and provision thereon has been written off from the debt schemes of Taurus Mutual Fund vide approval of Board of Trustees. In terms of agreement, AHL has agreed to pay the balance amount along with interest in a phased manner. The Boards of Trustee and AMC decided that the recovery proceeds including interest payable by AHL will be paid only to those investors who have incurred such losses (i.e. investors who have borne the marked down losses)  and accordingly, the Fund has separately set aside Rs 76.95 crores (^) payable to the affected unitholders. Out of this, the Fund has realised Rs 56.75 crores (*) upto March 31, 2019 which has been distributed to all the affected unitholders. The Fund has communicated its actions and procedures undertaken in the above matter to the SEBI.</t>
  </si>
  <si>
    <t>None of the schemes of Taurus Mutual Fund have any deferred revenue expenditure.</t>
  </si>
  <si>
    <t>None of the schemes of Taurus Mutual Fund did any borrowings of more than 10% of net assets during the half year period ended on September 30, 2024.</t>
  </si>
  <si>
    <t>None of the schemes of Taurus Mutual Fund declared any bonus during the half year period ended on September 30, 2024.</t>
  </si>
  <si>
    <t>None of the schemes of Taurus Mutual Fund had any investments in foreign securities / ADRs / GDRs during the half year period ended on September 30, 2024.</t>
  </si>
  <si>
    <t>None of the schemes of Taurus Mutual Fund had any investments in repo transactions of corporate debt securities during the half year ended on September 30, 2024.</t>
  </si>
  <si>
    <t>None of the schemes of Taurus Mutual Fund had any investments in credit default swaps during the half year ended on September 30, 2024.</t>
  </si>
  <si>
    <t>The unaudited  financial results for the half year ended September 30, 2024. are available on our website www.taurusmutualfund.com</t>
  </si>
  <si>
    <r>
      <t xml:space="preserve">For </t>
    </r>
    <r>
      <rPr>
        <b/>
        <sz val="11"/>
        <rFont val="Arial"/>
        <family val="2"/>
      </rPr>
      <t>Taurus Investment Trust Company Limited</t>
    </r>
  </si>
  <si>
    <r>
      <t xml:space="preserve">For </t>
    </r>
    <r>
      <rPr>
        <b/>
        <sz val="11"/>
        <rFont val="Arial"/>
        <family val="2"/>
      </rPr>
      <t>Taurus Asset  Management  Company  Limited</t>
    </r>
  </si>
  <si>
    <t>Director                                                 Director</t>
  </si>
  <si>
    <t>Director</t>
  </si>
  <si>
    <t>Place: Gurugram</t>
  </si>
  <si>
    <t xml:space="preserve">Date: </t>
  </si>
  <si>
    <t>Chief Executive Officer</t>
  </si>
  <si>
    <t>Chief Financial Officer</t>
  </si>
  <si>
    <t>Details of payments to associate/group companies/employees, or their relatives</t>
  </si>
  <si>
    <t>Annexure 1</t>
  </si>
  <si>
    <t>Brokerage paid to associates/related parties/group companies of Sponsor/ employees, or their relatives / AMC for the half year ended September 30, 2024.</t>
  </si>
  <si>
    <t>Name of associate/related parties/group companies of Sponsor/AMC</t>
  </si>
  <si>
    <t>Nature of Association/Nature of relation</t>
  </si>
  <si>
    <t>Period covered</t>
  </si>
  <si>
    <t>Value of transaction (in Rs. Cr. &amp; % of total value of transaction of the fund)</t>
  </si>
  <si>
    <t>Brokerage (Rs. Cr. &amp; % of total brokerage paid by the fund)</t>
  </si>
  <si>
    <t>Rs. Cr.</t>
  </si>
  <si>
    <t>%</t>
  </si>
  <si>
    <t>April 01, 2024 - September 30, 2024</t>
  </si>
  <si>
    <t>NIL</t>
  </si>
  <si>
    <t>October 01, 2023 - March 31, 2024</t>
  </si>
  <si>
    <t>Commission paid to associates/related parties/group companies of sponsor/ employees, or their relatives / AMC for the half year ended September 30, 2024.</t>
  </si>
  <si>
    <t>Business Given (Rs. Cr. &amp; % of total business received by the fund)</t>
  </si>
  <si>
    <t>Commission paid(Rs. Cr. &amp; % of total commission paid by the fund)</t>
  </si>
  <si>
    <t>Karvy Brok</t>
  </si>
  <si>
    <t>Dr Note</t>
  </si>
  <si>
    <t>Total</t>
  </si>
  <si>
    <t>TAURUS MUTUAL FUND</t>
  </si>
  <si>
    <t>Disclosure under Regulation 25 (11) of SEBI (Mutual Fund) Regulations, 1996</t>
  </si>
  <si>
    <t>Annexure 2</t>
  </si>
  <si>
    <t>Investments made by the schemes of Taurus Mutual Fund in Companies or their subsidiaries that have invested more than 5% of the net assets of any scheme.</t>
  </si>
  <si>
    <t>Name of the Company</t>
  </si>
  <si>
    <t>Scheme Invested by the Company</t>
  </si>
  <si>
    <t>Investments made by the Schemes of Taurus Mutual Fund in the Company or its subsidiary</t>
  </si>
  <si>
    <t>Aggregate cost of acquisition during the period ended 
September 30, 2024
(Rupees in Lakhs)</t>
  </si>
  <si>
    <t>Outstanding as on September 30, 2024
(Rupees in Lakhs)</t>
  </si>
  <si>
    <t>Nil</t>
  </si>
  <si>
    <t>Disclosure for investments in derivative instruments</t>
  </si>
  <si>
    <t>Hedging Positions through Futures as on 30th September 2024 : Nil</t>
  </si>
  <si>
    <t>For the period 01st April 2024 to 30th September 2024, following hedging transactions through futures have been squared off/expired : NIL</t>
  </si>
  <si>
    <t>Other than Hedging Positions through Futures as on 30th September 2024 : Nil</t>
  </si>
  <si>
    <t>For the period 01st April 2024 to 30th September 2024, following non-hedging transactions through futures have been squared off/expired : Nil</t>
  </si>
  <si>
    <t>Hedging Position through Put Option as on 30th September 2024 : Nil</t>
  </si>
  <si>
    <t>For the period  01st April 2024 to 30th September 2024, hedging transactions through options which have been exercised/expired : Nil</t>
  </si>
  <si>
    <t>Other than Hedging Positions through Options as on 30th September 2024 : Nil</t>
  </si>
  <si>
    <t>For the period  01st April 2024 to 30th September 2024, non-hedging transactions through options have been exercised/expired : Nil</t>
  </si>
  <si>
    <t>Hedging Positions through Swaps as on 30th September 2024: Nil</t>
  </si>
  <si>
    <t>For the period 01st April 2024 to 30th September 2024, hedging transactions through Swaps which have been squared off/expired : Nil</t>
  </si>
  <si>
    <t>Note : In case of derivative transactions end of the day position on the date of such transaction is considered as the basis to assess the nature of transaction as hedge /  non-hedge.</t>
  </si>
  <si>
    <t>NIFTY MIDCAP 150 TRI</t>
  </si>
  <si>
    <t>NIFTY INFRASTRUCTURE INDEX TRI</t>
  </si>
  <si>
    <t>NIFTY 50 TRI</t>
  </si>
  <si>
    <t>The half yearly financial results are prepared on the accrual basis of accounting, under the historical cost convention, as modified for investments, which are ‘marked to market’. The half yearly financial results have been prepared in accordance with regulation 59 of the Securities and Exchange Board of India (‘SEBI’) (Mutual Funds) Regulations, 1996 ('the Regulations') as amended from time to time. 
Changes in the accounting policies during the half year ended September 30, 2024 :- NIL
Consequent to Clause 17.14 of the SEBI Master Circular for Mutual Funds dated June 27, 2024 erstwhile (SEBI circular SEBI/HO/IMD-II/DOF8/P/CIR/2022/12 dated 04th February 2022) the Fund has adopted Indian Accounting Standard with effect from 
1st April 2023.</t>
  </si>
  <si>
    <r>
      <t xml:space="preserve">These results have been taken on record by the Trustees in their meeting held on  </t>
    </r>
    <r>
      <rPr>
        <b/>
        <sz val="11"/>
        <rFont val="Arial"/>
        <family val="2"/>
      </rPr>
      <t>25</t>
    </r>
    <r>
      <rPr>
        <b/>
        <sz val="11"/>
        <color rgb="FFFF0000"/>
        <rFont val="Arial"/>
        <family val="2"/>
      </rPr>
      <t>.</t>
    </r>
    <r>
      <rPr>
        <b/>
        <sz val="11"/>
        <rFont val="Arial"/>
        <family val="2"/>
      </rPr>
      <t>10.2024</t>
    </r>
  </si>
  <si>
    <t>25.10.2024.</t>
  </si>
  <si>
    <t>Taurus Banking &amp; Financial Services Fund</t>
  </si>
  <si>
    <t xml:space="preserve"> BSE 500 TRI</t>
  </si>
  <si>
    <t xml:space="preserve"> BSE 500 SHARIAH TRI</t>
  </si>
  <si>
    <t xml:space="preserve"> BSE 100 TRI</t>
  </si>
  <si>
    <t>BSE BANKEX INDEX TRI</t>
  </si>
  <si>
    <t xml:space="preserve">Mr. Vijay Ranjan </t>
  </si>
  <si>
    <t>Mr. Anil Goyal</t>
  </si>
  <si>
    <t>Mr. R.K. Gupta</t>
  </si>
  <si>
    <t>Mr. Prashant Soni</t>
  </si>
  <si>
    <t>Ms. Parul Gupta</t>
  </si>
  <si>
    <t>Mr. Alok Kumar Mittal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</si>
</sst>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_(* #,##0_);_(* \(#,##0\);_(* \-??_);_(@_)"/>
    <numFmt numFmtId="167" formatCode="_(\ #,##0.00_);_(\ \(#,##0.00\);_(\ \-??_);_(@_)"/>
    <numFmt numFmtId="168" formatCode="_(* #,##0.0000_);_(* \(#,##0.0000\);_(* \-??_);_(@_)"/>
    <numFmt numFmtId="169" formatCode="_(* #,##0.000000_);_(* \(#,##0.000000\);_(* \-??_);_(@_)"/>
    <numFmt numFmtId="170" formatCode="_-[$$-409]* #,##0.00_ ;_-[$$-409]* \-#,##0.00\ ;_-[$$-409]* &quot;-&quot;??_ ;_-@_ "/>
    <numFmt numFmtId="171" formatCode="_(\ #,##0.00%_);_(\ \(#,##0.00%\);_(* \-??_);_(@_)"/>
    <numFmt numFmtId="172" formatCode="d\ mmm\ yy"/>
    <numFmt numFmtId="173" formatCode="\£"/>
    <numFmt numFmtId="174" formatCode="#,##0.00[$₮-450]"/>
    <numFmt numFmtId="175" formatCode="_(* #,##0_);_(* \(#,##0\);_(* &quot;-&quot;??_);_(@_)"/>
    <numFmt numFmtId="177" formatCode="_-* #,##0.00_-;\-* #,##0.00_-;_-* &quot;-&quot;??_-;_-@_-"/>
    <numFmt numFmtId="178" formatCode="_(* #,##0_);_(* \(#,##0\);_(* &quot;-&quot;_);_(* @_)"/>
    <numFmt numFmtId="179" formatCode="_(* #,##0.00_);_(* \(#,##0.00\);_(* &quot;-&quot;_);_(* @_)"/>
  </numFmts>
  <fonts count="22" x14ac:knownFonts="1">
    <font>
      <sz val="10"/>
      <name val="Arial"/>
      <family val="2"/>
    </font>
    <font>
      <sz val="10"/>
      <name val="Arial"/>
      <family val="2"/>
    </font>
    <font>
      <sz val="11"/>
      <name val="Arial"/>
      <family val="2"/>
    </font>
    <font>
      <b/>
      <sz val="11"/>
      <name val="Arial"/>
      <family val="2"/>
    </font>
    <font>
      <sz val="11"/>
      <color theme="0"/>
      <name val="Arial"/>
      <family val="2"/>
    </font>
    <font>
      <sz val="11"/>
      <color theme="1"/>
      <name val="Arial"/>
      <family val="2"/>
    </font>
    <font>
      <b/>
      <u/>
      <sz val="11"/>
      <name val="Arial"/>
      <family val="2"/>
    </font>
    <font>
      <b/>
      <sz val="10"/>
      <name val="Arial"/>
      <family val="2"/>
    </font>
    <font>
      <b/>
      <sz val="11"/>
      <color rgb="FFFF0000"/>
      <name val="Arial"/>
      <family val="2"/>
    </font>
    <font>
      <b/>
      <sz val="10"/>
      <color rgb="FFFF0000"/>
      <name val="Arial"/>
      <family val="2"/>
    </font>
    <font>
      <sz val="10"/>
      <color theme="1"/>
      <name val="Arial"/>
      <family val="2"/>
    </font>
    <font>
      <sz val="10"/>
      <color rgb="FFFF0000"/>
      <name val="Arial"/>
      <family val="2"/>
    </font>
    <font>
      <i/>
      <sz val="9"/>
      <name val="Arial"/>
      <family val="2"/>
    </font>
    <font>
      <b/>
      <sz val="9"/>
      <name val="Arial"/>
      <family val="2"/>
    </font>
    <font>
      <sz val="9"/>
      <name val="Arial"/>
      <family val="2"/>
    </font>
    <font>
      <sz val="9"/>
      <color theme="1"/>
      <name val="Arial"/>
      <family val="2"/>
    </font>
    <font>
      <b/>
      <sz val="9"/>
      <color theme="1"/>
      <name val="Arial"/>
      <family val="2"/>
    </font>
    <font>
      <b/>
      <sz val="8"/>
      <name val="Arial"/>
      <family val="2"/>
    </font>
    <font>
      <sz val="8"/>
      <name val="Arial"/>
      <family val="2"/>
    </font>
    <font>
      <sz val="10"/>
      <name val="Franklin Gothic Book"/>
      <family val="2"/>
    </font>
    <font>
      <sz val="11"/>
      <color indexed="8"/>
      <name val="Calibri"/>
      <family val="2"/>
    </font>
    <font>
      <sz val="10"/>
      <color theme="1"/>
      <name val="Franklin Gothic Book"/>
      <family val="2"/>
    </font>
  </fonts>
  <fills count="4">
    <fill>
      <patternFill patternType="none"/>
    </fill>
    <fill>
      <patternFill patternType="gray125"/>
    </fill>
    <fill>
      <patternFill patternType="solid">
        <fgColor theme="3" tint="0.59999389629810485"/>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s>
  <cellStyleXfs count="12">
    <xf numFmtId="0" fontId="0" fillId="0" borderId="0"/>
    <xf numFmtId="165" fontId="1" fillId="0" borderId="0" applyFill="0" applyBorder="0" applyAlignment="0" applyProtection="0"/>
    <xf numFmtId="44" fontId="1" fillId="0" borderId="0" applyFont="0" applyFill="0" applyBorder="0" applyAlignment="0" applyProtection="0"/>
    <xf numFmtId="9" fontId="1" fillId="0" borderId="0" applyFill="0" applyBorder="0" applyAlignment="0" applyProtection="0"/>
    <xf numFmtId="165" fontId="1" fillId="0" borderId="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64" fontId="20" fillId="0" borderId="0" applyFont="0" applyFill="0" applyBorder="0" applyAlignment="0" applyProtection="0"/>
    <xf numFmtId="9" fontId="1" fillId="0" borderId="0" applyFont="0" applyFill="0" applyBorder="0" applyAlignment="0" applyProtection="0"/>
  </cellStyleXfs>
  <cellXfs count="134">
    <xf numFmtId="0" fontId="0" fillId="0" borderId="0" xfId="0"/>
    <xf numFmtId="0" fontId="2" fillId="2" borderId="0" xfId="0" applyFont="1" applyFill="1"/>
    <xf numFmtId="0" fontId="2" fillId="0" borderId="0" xfId="0" applyFont="1"/>
    <xf numFmtId="165" fontId="2" fillId="0" borderId="0" xfId="1" applyFont="1" applyFill="1" applyBorder="1" applyAlignment="1" applyProtection="1"/>
    <xf numFmtId="0" fontId="3" fillId="0" borderId="0" xfId="0" applyFont="1"/>
    <xf numFmtId="166" fontId="4" fillId="0" borderId="0" xfId="1" applyNumberFormat="1" applyFont="1" applyFill="1" applyBorder="1" applyAlignment="1" applyProtection="1"/>
    <xf numFmtId="0" fontId="3" fillId="2" borderId="0" xfId="0" applyFont="1" applyFill="1"/>
    <xf numFmtId="0" fontId="3" fillId="3" borderId="0" xfId="0" applyFont="1" applyFill="1"/>
    <xf numFmtId="166" fontId="3" fillId="3" borderId="0" xfId="1" applyNumberFormat="1" applyFont="1" applyFill="1" applyBorder="1" applyAlignment="1" applyProtection="1"/>
    <xf numFmtId="166" fontId="2" fillId="0" borderId="0" xfId="1" applyNumberFormat="1" applyFont="1" applyFill="1" applyBorder="1" applyAlignment="1" applyProtection="1"/>
    <xf numFmtId="0" fontId="2" fillId="2" borderId="0" xfId="0" applyFont="1" applyFill="1" applyAlignment="1">
      <alignment horizontal="center"/>
    </xf>
    <xf numFmtId="0" fontId="3" fillId="0" borderId="2" xfId="0" applyFont="1" applyBorder="1" applyAlignment="1">
      <alignment horizontal="center" vertical="top"/>
    </xf>
    <xf numFmtId="165" fontId="3" fillId="0" borderId="2" xfId="1" applyFont="1" applyFill="1" applyBorder="1" applyAlignment="1" applyProtection="1">
      <alignment horizontal="center" vertical="top" wrapText="1"/>
    </xf>
    <xf numFmtId="0" fontId="2" fillId="0" borderId="0" xfId="0" applyFont="1" applyAlignment="1">
      <alignment horizontal="center"/>
    </xf>
    <xf numFmtId="0" fontId="2" fillId="0" borderId="2" xfId="0" applyFont="1" applyBorder="1"/>
    <xf numFmtId="167" fontId="2" fillId="0" borderId="2" xfId="1" applyNumberFormat="1" applyFont="1" applyFill="1" applyBorder="1" applyAlignment="1" applyProtection="1"/>
    <xf numFmtId="165" fontId="2" fillId="0" borderId="0" xfId="0" applyNumberFormat="1" applyFont="1"/>
    <xf numFmtId="4" fontId="2" fillId="0" borderId="0" xfId="0" applyNumberFormat="1" applyFont="1"/>
    <xf numFmtId="165" fontId="2" fillId="0" borderId="2" xfId="1" applyFont="1" applyFill="1" applyBorder="1" applyAlignment="1" applyProtection="1"/>
    <xf numFmtId="0" fontId="3" fillId="0" borderId="2" xfId="0" applyFont="1" applyBorder="1"/>
    <xf numFmtId="165" fontId="2" fillId="0" borderId="2" xfId="1" applyFont="1" applyFill="1" applyBorder="1" applyAlignment="1" applyProtection="1">
      <alignment horizontal="right"/>
    </xf>
    <xf numFmtId="168" fontId="2" fillId="0" borderId="2" xfId="1" applyNumberFormat="1" applyFont="1" applyFill="1" applyBorder="1" applyAlignment="1" applyProtection="1">
      <alignment horizontal="right"/>
    </xf>
    <xf numFmtId="168" fontId="2" fillId="0" borderId="2" xfId="1" applyNumberFormat="1" applyFont="1" applyFill="1" applyBorder="1" applyAlignment="1" applyProtection="1"/>
    <xf numFmtId="169" fontId="2" fillId="0" borderId="0" xfId="0" applyNumberFormat="1" applyFont="1"/>
    <xf numFmtId="170" fontId="2" fillId="0" borderId="2" xfId="2" applyNumberFormat="1" applyFont="1" applyFill="1" applyBorder="1" applyAlignment="1" applyProtection="1"/>
    <xf numFmtId="167" fontId="5" fillId="0" borderId="2" xfId="1" applyNumberFormat="1" applyFont="1" applyFill="1" applyBorder="1" applyAlignment="1" applyProtection="1"/>
    <xf numFmtId="0" fontId="6" fillId="0" borderId="2" xfId="0" applyFont="1" applyBorder="1"/>
    <xf numFmtId="0" fontId="5" fillId="0" borderId="2" xfId="0" applyFont="1" applyBorder="1"/>
    <xf numFmtId="0" fontId="2" fillId="0" borderId="2" xfId="0" applyFont="1" applyBorder="1" applyAlignment="1">
      <alignment wrapText="1"/>
    </xf>
    <xf numFmtId="171" fontId="2" fillId="0" borderId="2" xfId="1" applyNumberFormat="1" applyFont="1" applyFill="1" applyBorder="1" applyAlignment="1" applyProtection="1">
      <alignment horizontal="right"/>
    </xf>
    <xf numFmtId="10" fontId="2" fillId="0" borderId="2" xfId="3" applyNumberFormat="1" applyFont="1" applyFill="1" applyBorder="1" applyAlignment="1" applyProtection="1"/>
    <xf numFmtId="10" fontId="3" fillId="0" borderId="2" xfId="1" applyNumberFormat="1" applyFont="1" applyFill="1" applyBorder="1" applyAlignment="1" applyProtection="1"/>
    <xf numFmtId="43" fontId="2" fillId="0" borderId="0" xfId="0" applyNumberFormat="1" applyFont="1"/>
    <xf numFmtId="10" fontId="2" fillId="0" borderId="2" xfId="1" applyNumberFormat="1" applyFont="1" applyFill="1" applyBorder="1" applyAlignment="1" applyProtection="1"/>
    <xf numFmtId="0" fontId="2" fillId="0" borderId="2" xfId="0" applyFont="1" applyBorder="1" applyAlignment="1">
      <alignment horizontal="right"/>
    </xf>
    <xf numFmtId="165" fontId="2" fillId="0" borderId="2" xfId="1" applyFont="1" applyFill="1" applyBorder="1" applyAlignment="1" applyProtection="1">
      <alignment horizontal="center"/>
    </xf>
    <xf numFmtId="10" fontId="2" fillId="0" borderId="2" xfId="0" applyNumberFormat="1" applyFont="1" applyBorder="1"/>
    <xf numFmtId="15" fontId="3" fillId="0" borderId="2" xfId="1" applyNumberFormat="1" applyFont="1" applyFill="1" applyBorder="1" applyAlignment="1" applyProtection="1">
      <alignment horizontal="center"/>
    </xf>
    <xf numFmtId="172" fontId="2" fillId="0" borderId="2" xfId="1" applyNumberFormat="1" applyFont="1" applyFill="1" applyBorder="1" applyAlignment="1" applyProtection="1">
      <alignment horizontal="right"/>
    </xf>
    <xf numFmtId="172" fontId="2" fillId="0" borderId="2" xfId="1" applyNumberFormat="1" applyFont="1" applyFill="1" applyBorder="1" applyAlignment="1" applyProtection="1"/>
    <xf numFmtId="0" fontId="2" fillId="0" borderId="2" xfId="0" applyFont="1" applyBorder="1" applyAlignment="1">
      <alignment vertical="center"/>
    </xf>
    <xf numFmtId="172" fontId="3" fillId="0" borderId="2" xfId="1" applyNumberFormat="1" applyFont="1" applyFill="1" applyBorder="1" applyAlignment="1" applyProtection="1">
      <alignment horizontal="center" vertical="center" wrapText="1"/>
    </xf>
    <xf numFmtId="0" fontId="5" fillId="0" borderId="0" xfId="0" applyFont="1"/>
    <xf numFmtId="0" fontId="3" fillId="0" borderId="0" xfId="0" applyFont="1" applyAlignment="1">
      <alignment horizontal="right"/>
    </xf>
    <xf numFmtId="4" fontId="2" fillId="0" borderId="0" xfId="0" applyNumberFormat="1" applyFont="1" applyAlignment="1">
      <alignment horizontal="right"/>
    </xf>
    <xf numFmtId="173" fontId="2" fillId="0" borderId="0" xfId="0" applyNumberFormat="1" applyFont="1" applyAlignment="1">
      <alignment horizontal="right"/>
    </xf>
    <xf numFmtId="174" fontId="2" fillId="0" borderId="0" xfId="1" applyNumberFormat="1" applyFont="1" applyFill="1" applyBorder="1" applyAlignment="1" applyProtection="1">
      <alignment horizontal="right"/>
    </xf>
    <xf numFmtId="0" fontId="2" fillId="0" borderId="0" xfId="0" applyFont="1" applyAlignment="1">
      <alignment vertical="top" wrapText="1"/>
    </xf>
    <xf numFmtId="0" fontId="2" fillId="0" borderId="0" xfId="0" applyFont="1" applyAlignment="1">
      <alignment horizontal="right"/>
    </xf>
    <xf numFmtId="174" fontId="2" fillId="0" borderId="0" xfId="1" quotePrefix="1" applyNumberFormat="1" applyFont="1" applyFill="1" applyBorder="1" applyAlignment="1" applyProtection="1">
      <alignment horizontal="right" vertical="top"/>
    </xf>
    <xf numFmtId="0" fontId="2" fillId="0" borderId="0" xfId="0" applyFont="1" applyAlignment="1">
      <alignment vertical="top"/>
    </xf>
    <xf numFmtId="165" fontId="2" fillId="2" borderId="0" xfId="1" applyFont="1" applyFill="1" applyBorder="1" applyAlignment="1" applyProtection="1"/>
    <xf numFmtId="0" fontId="7" fillId="0" borderId="0" xfId="0" applyFont="1" applyAlignment="1">
      <alignment vertical="top"/>
    </xf>
    <xf numFmtId="165" fontId="2" fillId="0" borderId="0" xfId="4" applyFont="1" applyFill="1" applyBorder="1" applyAlignment="1" applyProtection="1">
      <alignment vertical="top"/>
    </xf>
    <xf numFmtId="0" fontId="0" fillId="0" borderId="0" xfId="0" applyAlignment="1">
      <alignment vertical="top"/>
    </xf>
    <xf numFmtId="0" fontId="3" fillId="0" borderId="0" xfId="0" applyFont="1" applyAlignment="1">
      <alignment vertical="top"/>
    </xf>
    <xf numFmtId="0" fontId="2" fillId="0" borderId="0" xfId="0" applyFont="1" applyAlignment="1">
      <alignment horizontal="left" vertical="top"/>
    </xf>
    <xf numFmtId="0" fontId="8" fillId="0" borderId="0" xfId="0" applyFont="1" applyAlignment="1">
      <alignment vertical="top"/>
    </xf>
    <xf numFmtId="165" fontId="8" fillId="0" borderId="0" xfId="4" applyFont="1" applyFill="1" applyBorder="1" applyAlignment="1" applyProtection="1">
      <alignment vertical="top"/>
    </xf>
    <xf numFmtId="0" fontId="9" fillId="0" borderId="0" xfId="0" applyFont="1" applyAlignment="1">
      <alignment vertical="top"/>
    </xf>
    <xf numFmtId="0" fontId="8" fillId="0" borderId="0" xfId="0" applyFont="1" applyAlignment="1">
      <alignment horizontal="left" vertical="top"/>
    </xf>
    <xf numFmtId="0" fontId="0" fillId="0" borderId="0" xfId="0" applyAlignment="1">
      <alignment horizontal="left" vertical="top"/>
    </xf>
    <xf numFmtId="0" fontId="3" fillId="0" borderId="2" xfId="0" applyFont="1" applyBorder="1" applyAlignment="1">
      <alignment horizontal="justify" vertical="top" wrapText="1"/>
    </xf>
    <xf numFmtId="0" fontId="3" fillId="0" borderId="2" xfId="0" applyFont="1" applyBorder="1" applyAlignment="1">
      <alignment horizontal="center" vertical="top" wrapText="1"/>
    </xf>
    <xf numFmtId="0" fontId="2" fillId="0" borderId="2" xfId="0" applyFont="1" applyBorder="1" applyAlignment="1">
      <alignment horizontal="justify" vertical="top" wrapText="1"/>
    </xf>
    <xf numFmtId="175" fontId="2" fillId="0" borderId="4" xfId="5" applyNumberFormat="1" applyFont="1" applyFill="1" applyBorder="1" applyAlignment="1">
      <alignment horizontal="justify" vertical="center" wrapText="1"/>
    </xf>
    <xf numFmtId="175" fontId="2" fillId="0" borderId="2" xfId="0" applyNumberFormat="1" applyFont="1" applyBorder="1" applyAlignment="1">
      <alignment horizontal="center" vertical="top" wrapText="1"/>
    </xf>
    <xf numFmtId="0" fontId="2" fillId="0" borderId="0" xfId="0" applyFont="1" applyAlignment="1">
      <alignment horizontal="justify" vertical="top" wrapText="1"/>
    </xf>
    <xf numFmtId="175" fontId="2" fillId="0" borderId="0" xfId="0" applyNumberFormat="1" applyFont="1" applyAlignment="1">
      <alignment horizontal="center" vertical="top" wrapText="1"/>
    </xf>
    <xf numFmtId="175" fontId="2" fillId="0" borderId="0" xfId="5" applyNumberFormat="1" applyFont="1" applyFill="1" applyBorder="1" applyAlignment="1">
      <alignment horizontal="justify" vertical="center" wrapText="1"/>
    </xf>
    <xf numFmtId="165" fontId="5" fillId="0" borderId="0" xfId="4" applyFont="1" applyFill="1" applyBorder="1" applyAlignment="1" applyProtection="1">
      <alignment vertical="top"/>
    </xf>
    <xf numFmtId="0" fontId="10" fillId="0" borderId="0" xfId="0" applyFont="1" applyAlignment="1">
      <alignment vertical="top"/>
    </xf>
    <xf numFmtId="0" fontId="11" fillId="0" borderId="0" xfId="0" applyFont="1" applyAlignment="1">
      <alignment vertical="top"/>
    </xf>
    <xf numFmtId="165" fontId="2" fillId="0" borderId="0" xfId="4" applyFont="1" applyFill="1" applyBorder="1" applyAlignment="1" applyProtection="1">
      <alignment horizontal="center" vertical="top"/>
    </xf>
    <xf numFmtId="165" fontId="2" fillId="0" borderId="0" xfId="4" applyFont="1" applyFill="1" applyBorder="1" applyAlignment="1" applyProtection="1">
      <alignment horizontal="right" vertical="top"/>
    </xf>
    <xf numFmtId="0" fontId="5" fillId="0" borderId="0" xfId="0" applyFont="1" applyAlignment="1">
      <alignment vertical="top"/>
    </xf>
    <xf numFmtId="165" fontId="0" fillId="0" borderId="0" xfId="4" applyFont="1" applyFill="1" applyBorder="1" applyAlignment="1" applyProtection="1">
      <alignment vertical="top"/>
    </xf>
    <xf numFmtId="1" fontId="0" fillId="0" borderId="0" xfId="0" applyNumberFormat="1" applyAlignment="1">
      <alignment vertical="top"/>
    </xf>
    <xf numFmtId="0" fontId="7" fillId="0" borderId="0" xfId="6" applyFont="1"/>
    <xf numFmtId="0" fontId="1" fillId="0" borderId="0" xfId="6"/>
    <xf numFmtId="0" fontId="7" fillId="0" borderId="0" xfId="6" applyFont="1" applyAlignment="1">
      <alignment horizontal="right"/>
    </xf>
    <xf numFmtId="0" fontId="7" fillId="0" borderId="5" xfId="7" applyFont="1" applyBorder="1" applyAlignment="1">
      <alignment horizontal="center" wrapText="1"/>
    </xf>
    <xf numFmtId="0" fontId="0" fillId="0" borderId="5" xfId="6" applyFont="1" applyBorder="1" applyAlignment="1">
      <alignment horizontal="center"/>
    </xf>
    <xf numFmtId="0" fontId="0" fillId="0" borderId="2" xfId="6" applyFont="1" applyBorder="1" applyAlignment="1">
      <alignment horizontal="center"/>
    </xf>
    <xf numFmtId="0" fontId="0" fillId="0" borderId="5" xfId="6" applyFont="1" applyBorder="1" applyAlignment="1">
      <alignment horizontal="left"/>
    </xf>
    <xf numFmtId="0" fontId="0" fillId="0" borderId="5" xfId="6" applyFont="1" applyBorder="1"/>
    <xf numFmtId="0" fontId="1" fillId="0" borderId="5" xfId="6" applyBorder="1" applyAlignment="1">
      <alignment horizontal="center"/>
    </xf>
    <xf numFmtId="4" fontId="1" fillId="0" borderId="5" xfId="6" applyNumberFormat="1" applyBorder="1"/>
    <xf numFmtId="10" fontId="1" fillId="0" borderId="5" xfId="6" applyNumberFormat="1" applyBorder="1"/>
    <xf numFmtId="173" fontId="1" fillId="0" borderId="0" xfId="0" applyNumberFormat="1" applyFont="1"/>
    <xf numFmtId="0" fontId="0" fillId="0" borderId="0" xfId="6" applyFont="1"/>
    <xf numFmtId="0" fontId="12" fillId="0" borderId="0" xfId="8" applyFont="1"/>
    <xf numFmtId="0" fontId="13" fillId="0" borderId="0" xfId="8" applyFont="1"/>
    <xf numFmtId="0" fontId="14" fillId="0" borderId="0" xfId="8" applyFont="1"/>
    <xf numFmtId="177" fontId="14" fillId="0" borderId="0" xfId="9" applyFont="1" applyFill="1"/>
    <xf numFmtId="0" fontId="13" fillId="0" borderId="0" xfId="8" applyFont="1" applyAlignment="1">
      <alignment horizontal="left"/>
    </xf>
    <xf numFmtId="0" fontId="13" fillId="0" borderId="6" xfId="8" applyFont="1" applyBorder="1" applyAlignment="1">
      <alignment horizontal="center" vertical="center" wrapText="1"/>
    </xf>
    <xf numFmtId="177" fontId="13" fillId="0" borderId="6" xfId="9" applyFont="1" applyFill="1" applyBorder="1" applyAlignment="1">
      <alignment horizontal="center" vertical="center" wrapText="1"/>
    </xf>
    <xf numFmtId="177" fontId="13" fillId="0" borderId="7" xfId="9" applyFont="1" applyFill="1" applyBorder="1" applyAlignment="1">
      <alignment horizontal="center" vertical="center" wrapText="1"/>
    </xf>
    <xf numFmtId="0" fontId="13" fillId="0" borderId="8" xfId="8" applyFont="1" applyBorder="1" applyAlignment="1">
      <alignment horizontal="center" vertical="center" wrapText="1"/>
    </xf>
    <xf numFmtId="0" fontId="15" fillId="0" borderId="9" xfId="8" applyFont="1" applyBorder="1" applyAlignment="1">
      <alignment horizontal="left"/>
    </xf>
    <xf numFmtId="177" fontId="13" fillId="0" borderId="8" xfId="9" applyFont="1" applyFill="1" applyBorder="1" applyAlignment="1">
      <alignment horizontal="center" vertical="center" wrapText="1"/>
    </xf>
    <xf numFmtId="177" fontId="13" fillId="0" borderId="10" xfId="9" applyFont="1" applyFill="1" applyBorder="1" applyAlignment="1">
      <alignment horizontal="center" vertical="center" wrapText="1"/>
    </xf>
    <xf numFmtId="0" fontId="15" fillId="0" borderId="11" xfId="8" applyFont="1" applyBorder="1"/>
    <xf numFmtId="0" fontId="15" fillId="0" borderId="12" xfId="8" applyFont="1" applyBorder="1"/>
    <xf numFmtId="0" fontId="15" fillId="0" borderId="0" xfId="8" applyFont="1"/>
    <xf numFmtId="0" fontId="16" fillId="0" borderId="0" xfId="8" applyFont="1"/>
    <xf numFmtId="177" fontId="15" fillId="0" borderId="0" xfId="9" applyFont="1" applyFill="1"/>
    <xf numFmtId="0" fontId="17" fillId="0" borderId="0" xfId="0" applyFont="1"/>
    <xf numFmtId="0" fontId="18" fillId="0" borderId="0" xfId="0" applyFont="1"/>
    <xf numFmtId="0" fontId="19" fillId="0" borderId="0" xfId="0" applyFont="1"/>
    <xf numFmtId="0" fontId="17" fillId="0" borderId="0" xfId="8" applyFont="1"/>
    <xf numFmtId="178" fontId="18" fillId="0" borderId="0" xfId="5" applyNumberFormat="1" applyFont="1" applyFill="1" applyBorder="1"/>
    <xf numFmtId="175" fontId="18" fillId="0" borderId="0" xfId="5" applyNumberFormat="1" applyFont="1" applyFill="1" applyBorder="1"/>
    <xf numFmtId="10" fontId="18" fillId="0" borderId="0" xfId="0" applyNumberFormat="1" applyFont="1"/>
    <xf numFmtId="179" fontId="18" fillId="0" borderId="0" xfId="0" applyNumberFormat="1" applyFont="1"/>
    <xf numFmtId="0" fontId="18" fillId="0" borderId="0" xfId="0" applyFont="1" applyAlignment="1">
      <alignment vertical="top" wrapText="1"/>
    </xf>
    <xf numFmtId="175" fontId="18" fillId="0" borderId="0" xfId="5" applyNumberFormat="1" applyFont="1" applyFill="1" applyBorder="1" applyAlignment="1">
      <alignment vertical="top" wrapText="1"/>
    </xf>
    <xf numFmtId="175" fontId="19" fillId="0" borderId="0" xfId="0" applyNumberFormat="1" applyFont="1"/>
    <xf numFmtId="164" fontId="21" fillId="0" borderId="0" xfId="10" applyFont="1" applyFill="1"/>
    <xf numFmtId="164" fontId="19" fillId="0" borderId="0" xfId="0" applyNumberFormat="1" applyFont="1"/>
    <xf numFmtId="10" fontId="18" fillId="0" borderId="0" xfId="11" applyNumberFormat="1" applyFont="1" applyFill="1"/>
    <xf numFmtId="164" fontId="18" fillId="0" borderId="0" xfId="5" applyFont="1" applyFill="1"/>
    <xf numFmtId="0" fontId="3" fillId="0" borderId="0" xfId="0" quotePrefix="1" applyFont="1" applyAlignment="1">
      <alignment vertical="top"/>
    </xf>
    <xf numFmtId="0" fontId="2" fillId="0" borderId="0" xfId="0" applyFont="1" applyAlignment="1">
      <alignment horizontal="center" vertical="top"/>
    </xf>
    <xf numFmtId="0" fontId="2" fillId="0" borderId="0" xfId="0" applyFont="1" applyAlignment="1">
      <alignment horizontal="right" vertical="top"/>
    </xf>
    <xf numFmtId="165" fontId="3" fillId="0" borderId="1" xfId="1" applyFont="1" applyFill="1" applyBorder="1" applyAlignment="1" applyProtection="1">
      <alignment horizontal="center" vertical="top" wrapText="1"/>
    </xf>
    <xf numFmtId="165" fontId="3" fillId="0" borderId="3" xfId="1" applyFont="1" applyFill="1" applyBorder="1" applyAlignment="1" applyProtection="1">
      <alignment horizontal="center" vertical="top" wrapText="1"/>
    </xf>
    <xf numFmtId="0" fontId="2" fillId="0" borderId="0" xfId="0" applyFont="1" applyAlignment="1">
      <alignment horizontal="left" vertical="top" wrapText="1"/>
    </xf>
    <xf numFmtId="0" fontId="2" fillId="0" borderId="0" xfId="0" applyFont="1" applyAlignment="1">
      <alignment horizontal="left" vertical="top"/>
    </xf>
    <xf numFmtId="0" fontId="5" fillId="0" borderId="0" xfId="0" applyFont="1" applyAlignment="1">
      <alignment horizontal="left" vertical="top"/>
    </xf>
    <xf numFmtId="0" fontId="7" fillId="0" borderId="5" xfId="7" applyFont="1" applyBorder="1" applyAlignment="1">
      <alignment horizontal="center" vertical="top" wrapText="1"/>
    </xf>
    <xf numFmtId="0" fontId="7" fillId="0" borderId="5" xfId="7" applyFont="1" applyBorder="1" applyAlignment="1">
      <alignment horizontal="center" vertical="top"/>
    </xf>
    <xf numFmtId="0" fontId="7" fillId="0" borderId="5" xfId="7" applyFont="1" applyBorder="1" applyAlignment="1">
      <alignment horizontal="center" wrapText="1"/>
    </xf>
  </cellXfs>
  <cellStyles count="12">
    <cellStyle name="Comma" xfId="1" builtinId="3"/>
    <cellStyle name="Comma 2" xfId="4" xr:uid="{B3D4A7F9-79EE-4E1C-8330-7A1AEA8673BA}"/>
    <cellStyle name="Comma 2 2" xfId="10" xr:uid="{7A1D014D-077D-415D-9910-4C08C06E861A}"/>
    <cellStyle name="Comma 2 2 2 2" xfId="5" xr:uid="{A0807597-F82F-480A-BA37-B1FE245E7DDC}"/>
    <cellStyle name="Comma 3" xfId="9" xr:uid="{7E1727A0-ED90-4F73-893D-70EDFA523C14}"/>
    <cellStyle name="Currency" xfId="2" builtinId="4"/>
    <cellStyle name="Normal" xfId="0" builtinId="0"/>
    <cellStyle name="Normal 2 2" xfId="8" xr:uid="{DC0BEAA6-68F5-4E2A-9AA3-C48D81EF0C02}"/>
    <cellStyle name="Normal_~4379501" xfId="7" xr:uid="{F6DD499F-2606-4ADB-A4B3-D7E797F8647C}"/>
    <cellStyle name="Normal_Half yearly-NEW FORMAT_September 2009" xfId="6" xr:uid="{0B8837CD-3A90-4D3E-A605-666DBFB5E3CC}"/>
    <cellStyle name="Percent" xfId="3" builtinId="5"/>
    <cellStyle name="Percent 2" xfId="11" xr:uid="{7C159248-BA2D-446E-896C-5A2E29464D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11.jpeg"/><Relationship Id="rId7" Type="http://schemas.openxmlformats.org/officeDocument/2006/relationships/image" Target="../media/image2.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2.jpeg"/><Relationship Id="rId5" Type="http://schemas.openxmlformats.org/officeDocument/2006/relationships/image" Target="../media/image4.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59</xdr:row>
      <xdr:rowOff>0</xdr:rowOff>
    </xdr:from>
    <xdr:to>
      <xdr:col>13</xdr:col>
      <xdr:colOff>190501</xdr:colOff>
      <xdr:row>71</xdr:row>
      <xdr:rowOff>110066</xdr:rowOff>
    </xdr:to>
    <xdr:pic>
      <xdr:nvPicPr>
        <xdr:cNvPr id="2" name="Picture 1">
          <a:extLst>
            <a:ext uri="{FF2B5EF4-FFF2-40B4-BE49-F238E27FC236}">
              <a16:creationId xmlns:a16="http://schemas.microsoft.com/office/drawing/2014/main" id="{2842B940-B45A-4C13-B28F-2610180D22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1" y="9582150"/>
          <a:ext cx="7505700" cy="2053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13</xdr:col>
      <xdr:colOff>133350</xdr:colOff>
      <xdr:row>43</xdr:row>
      <xdr:rowOff>76200</xdr:rowOff>
    </xdr:to>
    <xdr:pic>
      <xdr:nvPicPr>
        <xdr:cNvPr id="3" name="Picture 2">
          <a:extLst>
            <a:ext uri="{FF2B5EF4-FFF2-40B4-BE49-F238E27FC236}">
              <a16:creationId xmlns:a16="http://schemas.microsoft.com/office/drawing/2014/main" id="{B5802FFA-2138-4210-887B-5F189234A5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5048250"/>
          <a:ext cx="74485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88</xdr:row>
      <xdr:rowOff>0</xdr:rowOff>
    </xdr:from>
    <xdr:ext cx="7429500" cy="1924050"/>
    <xdr:pic>
      <xdr:nvPicPr>
        <xdr:cNvPr id="4" name="Picture 3" descr="Infra Prodcut label - 9th Dec 2022.jpg">
          <a:extLst>
            <a:ext uri="{FF2B5EF4-FFF2-40B4-BE49-F238E27FC236}">
              <a16:creationId xmlns:a16="http://schemas.microsoft.com/office/drawing/2014/main" id="{CFF633C3-872B-462A-9408-D8A43BF792F6}"/>
            </a:ext>
          </a:extLst>
        </xdr:cNvPr>
        <xdr:cNvPicPr>
          <a:picLocks noChangeAspect="1"/>
        </xdr:cNvPicPr>
      </xdr:nvPicPr>
      <xdr:blipFill>
        <a:blip xmlns:r="http://schemas.openxmlformats.org/officeDocument/2006/relationships" r:embed="rId3" cstate="print"/>
        <a:srcRect/>
        <a:stretch>
          <a:fillRect/>
        </a:stretch>
      </xdr:blipFill>
      <xdr:spPr bwMode="auto">
        <a:xfrm>
          <a:off x="609600" y="14277975"/>
          <a:ext cx="7429500" cy="1924050"/>
        </a:xfrm>
        <a:prstGeom prst="rect">
          <a:avLst/>
        </a:prstGeom>
        <a:noFill/>
        <a:ln w="9525">
          <a:noFill/>
          <a:miter lim="800000"/>
          <a:headEnd/>
          <a:tailEnd/>
        </a:ln>
      </xdr:spPr>
    </xdr:pic>
    <xdr:clientData/>
  </xdr:oneCellAnchor>
  <xdr:oneCellAnchor>
    <xdr:from>
      <xdr:col>1</xdr:col>
      <xdr:colOff>0</xdr:colOff>
      <xdr:row>102</xdr:row>
      <xdr:rowOff>0</xdr:rowOff>
    </xdr:from>
    <xdr:ext cx="7429500" cy="1924050"/>
    <xdr:pic>
      <xdr:nvPicPr>
        <xdr:cNvPr id="5" name="Picture 4" descr="Nifty Prodcut label - 9th Dec 2022.jpg">
          <a:extLst>
            <a:ext uri="{FF2B5EF4-FFF2-40B4-BE49-F238E27FC236}">
              <a16:creationId xmlns:a16="http://schemas.microsoft.com/office/drawing/2014/main" id="{22A59FFD-7551-4E0D-B506-EAEAE319BF68}"/>
            </a:ext>
          </a:extLst>
        </xdr:cNvPr>
        <xdr:cNvPicPr>
          <a:picLocks noChangeAspect="1"/>
        </xdr:cNvPicPr>
      </xdr:nvPicPr>
      <xdr:blipFill>
        <a:blip xmlns:r="http://schemas.openxmlformats.org/officeDocument/2006/relationships" r:embed="rId4" cstate="print"/>
        <a:srcRect/>
        <a:stretch>
          <a:fillRect/>
        </a:stretch>
      </xdr:blipFill>
      <xdr:spPr bwMode="auto">
        <a:xfrm>
          <a:off x="609600" y="16544925"/>
          <a:ext cx="7429500" cy="1924050"/>
        </a:xfrm>
        <a:prstGeom prst="rect">
          <a:avLst/>
        </a:prstGeom>
        <a:noFill/>
        <a:ln w="9525">
          <a:noFill/>
          <a:miter lim="800000"/>
          <a:headEnd/>
          <a:tailEnd/>
        </a:ln>
      </xdr:spPr>
    </xdr:pic>
    <xdr:clientData/>
  </xdr:oneCellAnchor>
  <xdr:twoCellAnchor editAs="oneCell">
    <xdr:from>
      <xdr:col>1</xdr:col>
      <xdr:colOff>76200</xdr:colOff>
      <xdr:row>3</xdr:row>
      <xdr:rowOff>38100</xdr:rowOff>
    </xdr:from>
    <xdr:to>
      <xdr:col>13</xdr:col>
      <xdr:colOff>92474</xdr:colOff>
      <xdr:row>15</xdr:row>
      <xdr:rowOff>138303</xdr:rowOff>
    </xdr:to>
    <xdr:pic>
      <xdr:nvPicPr>
        <xdr:cNvPr id="6" name="Picture 5" descr="Product Label - 18th Oct 2024 - Flexi.jpg">
          <a:extLst>
            <a:ext uri="{FF2B5EF4-FFF2-40B4-BE49-F238E27FC236}">
              <a16:creationId xmlns:a16="http://schemas.microsoft.com/office/drawing/2014/main" id="{6B368EAE-282E-4209-B407-83D58ED525E9}"/>
            </a:ext>
          </a:extLst>
        </xdr:cNvPr>
        <xdr:cNvPicPr>
          <a:picLocks noChangeAspect="1"/>
        </xdr:cNvPicPr>
      </xdr:nvPicPr>
      <xdr:blipFill>
        <a:blip xmlns:r="http://schemas.openxmlformats.org/officeDocument/2006/relationships" r:embed="rId5" cstate="print"/>
        <a:stretch>
          <a:fillRect/>
        </a:stretch>
      </xdr:blipFill>
      <xdr:spPr>
        <a:xfrm>
          <a:off x="685800" y="552450"/>
          <a:ext cx="7331474" cy="2043303"/>
        </a:xfrm>
        <a:prstGeom prst="rect">
          <a:avLst/>
        </a:prstGeom>
      </xdr:spPr>
    </xdr:pic>
    <xdr:clientData/>
  </xdr:twoCellAnchor>
  <xdr:twoCellAnchor editAs="oneCell">
    <xdr:from>
      <xdr:col>0</xdr:col>
      <xdr:colOff>142874</xdr:colOff>
      <xdr:row>18</xdr:row>
      <xdr:rowOff>38100</xdr:rowOff>
    </xdr:from>
    <xdr:to>
      <xdr:col>12</xdr:col>
      <xdr:colOff>168229</xdr:colOff>
      <xdr:row>30</xdr:row>
      <xdr:rowOff>92583</xdr:rowOff>
    </xdr:to>
    <xdr:pic>
      <xdr:nvPicPr>
        <xdr:cNvPr id="7" name="Picture 6" descr="Product Label - 18th Oct 2024 - ELSS.jpg">
          <a:extLst>
            <a:ext uri="{FF2B5EF4-FFF2-40B4-BE49-F238E27FC236}">
              <a16:creationId xmlns:a16="http://schemas.microsoft.com/office/drawing/2014/main" id="{74035650-CEE6-410E-A4DE-0802B126B4DF}"/>
            </a:ext>
          </a:extLst>
        </xdr:cNvPr>
        <xdr:cNvPicPr>
          <a:picLocks noChangeAspect="1"/>
        </xdr:cNvPicPr>
      </xdr:nvPicPr>
      <xdr:blipFill>
        <a:blip xmlns:r="http://schemas.openxmlformats.org/officeDocument/2006/relationships" r:embed="rId6" cstate="print"/>
        <a:stretch>
          <a:fillRect/>
        </a:stretch>
      </xdr:blipFill>
      <xdr:spPr>
        <a:xfrm>
          <a:off x="142874" y="2981325"/>
          <a:ext cx="7340555" cy="1997583"/>
        </a:xfrm>
        <a:prstGeom prst="rect">
          <a:avLst/>
        </a:prstGeom>
      </xdr:spPr>
    </xdr:pic>
    <xdr:clientData/>
  </xdr:twoCellAnchor>
  <xdr:twoCellAnchor editAs="oneCell">
    <xdr:from>
      <xdr:col>1</xdr:col>
      <xdr:colOff>47625</xdr:colOff>
      <xdr:row>44</xdr:row>
      <xdr:rowOff>57150</xdr:rowOff>
    </xdr:from>
    <xdr:to>
      <xdr:col>13</xdr:col>
      <xdr:colOff>143671</xdr:colOff>
      <xdr:row>57</xdr:row>
      <xdr:rowOff>83820</xdr:rowOff>
    </xdr:to>
    <xdr:pic>
      <xdr:nvPicPr>
        <xdr:cNvPr id="8" name="Picture 7" descr="Product Label - 18th Oct 2024 - Ethical.jpg">
          <a:extLst>
            <a:ext uri="{FF2B5EF4-FFF2-40B4-BE49-F238E27FC236}">
              <a16:creationId xmlns:a16="http://schemas.microsoft.com/office/drawing/2014/main" id="{F1461DC1-F4FD-4BD9-964E-FBEE2409B91C}"/>
            </a:ext>
          </a:extLst>
        </xdr:cNvPr>
        <xdr:cNvPicPr>
          <a:picLocks noChangeAspect="1"/>
        </xdr:cNvPicPr>
      </xdr:nvPicPr>
      <xdr:blipFill>
        <a:blip xmlns:r="http://schemas.openxmlformats.org/officeDocument/2006/relationships" r:embed="rId7" cstate="print"/>
        <a:stretch>
          <a:fillRect/>
        </a:stretch>
      </xdr:blipFill>
      <xdr:spPr>
        <a:xfrm>
          <a:off x="657225" y="7210425"/>
          <a:ext cx="7411246" cy="2131695"/>
        </a:xfrm>
        <a:prstGeom prst="rect">
          <a:avLst/>
        </a:prstGeom>
      </xdr:spPr>
    </xdr:pic>
    <xdr:clientData/>
  </xdr:twoCellAnchor>
  <xdr:twoCellAnchor editAs="oneCell">
    <xdr:from>
      <xdr:col>1</xdr:col>
      <xdr:colOff>47625</xdr:colOff>
      <xdr:row>73</xdr:row>
      <xdr:rowOff>114300</xdr:rowOff>
    </xdr:from>
    <xdr:to>
      <xdr:col>13</xdr:col>
      <xdr:colOff>143671</xdr:colOff>
      <xdr:row>86</xdr:row>
      <xdr:rowOff>140970</xdr:rowOff>
    </xdr:to>
    <xdr:pic>
      <xdr:nvPicPr>
        <xdr:cNvPr id="9" name="Picture 8" descr="Product Label - 18th Oct 2024 - Banking.jpg">
          <a:extLst>
            <a:ext uri="{FF2B5EF4-FFF2-40B4-BE49-F238E27FC236}">
              <a16:creationId xmlns:a16="http://schemas.microsoft.com/office/drawing/2014/main" id="{755E4F09-3C7B-4809-89DF-62F25F079DA6}"/>
            </a:ext>
          </a:extLst>
        </xdr:cNvPr>
        <xdr:cNvPicPr>
          <a:picLocks noChangeAspect="1"/>
        </xdr:cNvPicPr>
      </xdr:nvPicPr>
      <xdr:blipFill>
        <a:blip xmlns:r="http://schemas.openxmlformats.org/officeDocument/2006/relationships" r:embed="rId8" cstate="print"/>
        <a:stretch>
          <a:fillRect/>
        </a:stretch>
      </xdr:blipFill>
      <xdr:spPr>
        <a:xfrm>
          <a:off x="657225" y="11963400"/>
          <a:ext cx="7411246" cy="2131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2</xdr:row>
      <xdr:rowOff>0</xdr:rowOff>
    </xdr:from>
    <xdr:ext cx="7372350" cy="2088986"/>
    <xdr:pic>
      <xdr:nvPicPr>
        <xdr:cNvPr id="2" name="Picture 1" descr="Felxi Prodcut label - 9th Dec 2022.jpg">
          <a:extLst>
            <a:ext uri="{FF2B5EF4-FFF2-40B4-BE49-F238E27FC236}">
              <a16:creationId xmlns:a16="http://schemas.microsoft.com/office/drawing/2014/main" id="{B553D571-0C9C-45E4-B010-CC7D12D7A0A8}"/>
            </a:ext>
          </a:extLst>
        </xdr:cNvPr>
        <xdr:cNvPicPr>
          <a:picLocks noChangeAspect="1"/>
        </xdr:cNvPicPr>
      </xdr:nvPicPr>
      <xdr:blipFill>
        <a:blip xmlns:r="http://schemas.openxmlformats.org/officeDocument/2006/relationships" r:embed="rId1" cstate="print"/>
        <a:srcRect/>
        <a:stretch>
          <a:fillRect/>
        </a:stretch>
      </xdr:blipFill>
      <xdr:spPr bwMode="auto">
        <a:xfrm>
          <a:off x="1219200" y="323850"/>
          <a:ext cx="7372350" cy="2088986"/>
        </a:xfrm>
        <a:prstGeom prst="rect">
          <a:avLst/>
        </a:prstGeom>
        <a:noFill/>
        <a:ln w="9525">
          <a:noFill/>
          <a:miter lim="800000"/>
          <a:headEnd/>
          <a:tailEnd/>
        </a:ln>
      </xdr:spPr>
    </xdr:pic>
    <xdr:clientData/>
  </xdr:oneCellAnchor>
  <xdr:oneCellAnchor>
    <xdr:from>
      <xdr:col>2</xdr:col>
      <xdr:colOff>0</xdr:colOff>
      <xdr:row>46</xdr:row>
      <xdr:rowOff>0</xdr:rowOff>
    </xdr:from>
    <xdr:ext cx="7419975" cy="1924050"/>
    <xdr:pic>
      <xdr:nvPicPr>
        <xdr:cNvPr id="3" name="Picture 1" descr="Ethical Prodcut label - 9th Dec 2022.jpg">
          <a:extLst>
            <a:ext uri="{FF2B5EF4-FFF2-40B4-BE49-F238E27FC236}">
              <a16:creationId xmlns:a16="http://schemas.microsoft.com/office/drawing/2014/main" id="{8F57EB13-C06A-4D06-811E-90BBE2571F55}"/>
            </a:ext>
          </a:extLst>
        </xdr:cNvPr>
        <xdr:cNvPicPr>
          <a:picLocks noChangeAspect="1"/>
        </xdr:cNvPicPr>
      </xdr:nvPicPr>
      <xdr:blipFill>
        <a:blip xmlns:r="http://schemas.openxmlformats.org/officeDocument/2006/relationships" r:embed="rId2" cstate="print"/>
        <a:srcRect/>
        <a:stretch>
          <a:fillRect/>
        </a:stretch>
      </xdr:blipFill>
      <xdr:spPr bwMode="auto">
        <a:xfrm>
          <a:off x="1219200" y="7448550"/>
          <a:ext cx="7419975" cy="1924050"/>
        </a:xfrm>
        <a:prstGeom prst="rect">
          <a:avLst/>
        </a:prstGeom>
        <a:noFill/>
        <a:ln w="9525">
          <a:noFill/>
          <a:miter lim="800000"/>
          <a:headEnd/>
          <a:tailEnd/>
        </a:ln>
      </xdr:spPr>
    </xdr:pic>
    <xdr:clientData/>
  </xdr:oneCellAnchor>
  <xdr:oneCellAnchor>
    <xdr:from>
      <xdr:col>2</xdr:col>
      <xdr:colOff>0</xdr:colOff>
      <xdr:row>74</xdr:row>
      <xdr:rowOff>0</xdr:rowOff>
    </xdr:from>
    <xdr:ext cx="7429500" cy="1924050"/>
    <xdr:pic>
      <xdr:nvPicPr>
        <xdr:cNvPr id="4" name="Picture 1" descr="banking Prodcut label - 9th Dec 2022.jpg">
          <a:extLst>
            <a:ext uri="{FF2B5EF4-FFF2-40B4-BE49-F238E27FC236}">
              <a16:creationId xmlns:a16="http://schemas.microsoft.com/office/drawing/2014/main" id="{0AA3DD70-BB01-43A0-B7BC-30F513E41EC8}"/>
            </a:ext>
          </a:extLst>
        </xdr:cNvPr>
        <xdr:cNvPicPr>
          <a:picLocks noChangeAspect="1"/>
        </xdr:cNvPicPr>
      </xdr:nvPicPr>
      <xdr:blipFill>
        <a:blip xmlns:r="http://schemas.openxmlformats.org/officeDocument/2006/relationships" r:embed="rId3" cstate="print"/>
        <a:srcRect/>
        <a:stretch>
          <a:fillRect/>
        </a:stretch>
      </xdr:blipFill>
      <xdr:spPr bwMode="auto">
        <a:xfrm>
          <a:off x="1219200" y="11982450"/>
          <a:ext cx="7429500" cy="1924050"/>
        </a:xfrm>
        <a:prstGeom prst="rect">
          <a:avLst/>
        </a:prstGeom>
        <a:noFill/>
        <a:ln w="9525">
          <a:noFill/>
          <a:miter lim="800000"/>
          <a:headEnd/>
          <a:tailEnd/>
        </a:ln>
      </xdr:spPr>
    </xdr:pic>
    <xdr:clientData/>
  </xdr:oneCellAnchor>
  <xdr:oneCellAnchor>
    <xdr:from>
      <xdr:col>2</xdr:col>
      <xdr:colOff>0</xdr:colOff>
      <xdr:row>88</xdr:row>
      <xdr:rowOff>0</xdr:rowOff>
    </xdr:from>
    <xdr:ext cx="7429500" cy="1924050"/>
    <xdr:pic>
      <xdr:nvPicPr>
        <xdr:cNvPr id="5" name="Picture 1" descr="Infra Prodcut label - 9th Dec 2022.jpg">
          <a:extLst>
            <a:ext uri="{FF2B5EF4-FFF2-40B4-BE49-F238E27FC236}">
              <a16:creationId xmlns:a16="http://schemas.microsoft.com/office/drawing/2014/main" id="{1E912A6C-C0AE-486B-A0B2-849A38690D84}"/>
            </a:ext>
          </a:extLst>
        </xdr:cNvPr>
        <xdr:cNvPicPr>
          <a:picLocks noChangeAspect="1"/>
        </xdr:cNvPicPr>
      </xdr:nvPicPr>
      <xdr:blipFill>
        <a:blip xmlns:r="http://schemas.openxmlformats.org/officeDocument/2006/relationships" r:embed="rId4" cstate="print"/>
        <a:srcRect/>
        <a:stretch>
          <a:fillRect/>
        </a:stretch>
      </xdr:blipFill>
      <xdr:spPr bwMode="auto">
        <a:xfrm>
          <a:off x="1219200" y="14249400"/>
          <a:ext cx="7429500" cy="1924050"/>
        </a:xfrm>
        <a:prstGeom prst="rect">
          <a:avLst/>
        </a:prstGeom>
        <a:noFill/>
        <a:ln w="9525">
          <a:noFill/>
          <a:miter lim="800000"/>
          <a:headEnd/>
          <a:tailEnd/>
        </a:ln>
      </xdr:spPr>
    </xdr:pic>
    <xdr:clientData/>
  </xdr:oneCellAnchor>
  <xdr:oneCellAnchor>
    <xdr:from>
      <xdr:col>2</xdr:col>
      <xdr:colOff>0</xdr:colOff>
      <xdr:row>102</xdr:row>
      <xdr:rowOff>0</xdr:rowOff>
    </xdr:from>
    <xdr:ext cx="7419975" cy="1924050"/>
    <xdr:pic>
      <xdr:nvPicPr>
        <xdr:cNvPr id="6" name="Picture 1" descr="Nifty Prodcut label - 9th Dec 2022.jpg">
          <a:extLst>
            <a:ext uri="{FF2B5EF4-FFF2-40B4-BE49-F238E27FC236}">
              <a16:creationId xmlns:a16="http://schemas.microsoft.com/office/drawing/2014/main" id="{54E481B7-EF03-4ED7-813F-D593E739E1A8}"/>
            </a:ext>
          </a:extLst>
        </xdr:cNvPr>
        <xdr:cNvPicPr>
          <a:picLocks noChangeAspect="1"/>
        </xdr:cNvPicPr>
      </xdr:nvPicPr>
      <xdr:blipFill>
        <a:blip xmlns:r="http://schemas.openxmlformats.org/officeDocument/2006/relationships" r:embed="rId5" cstate="print"/>
        <a:srcRect/>
        <a:stretch>
          <a:fillRect/>
        </a:stretch>
      </xdr:blipFill>
      <xdr:spPr bwMode="auto">
        <a:xfrm>
          <a:off x="1219200" y="16516350"/>
          <a:ext cx="7419975" cy="1924050"/>
        </a:xfrm>
        <a:prstGeom prst="rect">
          <a:avLst/>
        </a:prstGeom>
        <a:noFill/>
        <a:ln w="9525">
          <a:noFill/>
          <a:miter lim="800000"/>
          <a:headEnd/>
          <a:tailEnd/>
        </a:ln>
      </xdr:spPr>
    </xdr:pic>
    <xdr:clientData/>
  </xdr:oneCellAnchor>
  <xdr:twoCellAnchor editAs="oneCell">
    <xdr:from>
      <xdr:col>1</xdr:col>
      <xdr:colOff>609599</xdr:colOff>
      <xdr:row>17</xdr:row>
      <xdr:rowOff>0</xdr:rowOff>
    </xdr:from>
    <xdr:to>
      <xdr:col>14</xdr:col>
      <xdr:colOff>66674</xdr:colOff>
      <xdr:row>28</xdr:row>
      <xdr:rowOff>142875</xdr:rowOff>
    </xdr:to>
    <xdr:pic>
      <xdr:nvPicPr>
        <xdr:cNvPr id="7" name="Picture 1" descr="Tax Prodcut label - 9th Dec 2022.jpg">
          <a:extLst>
            <a:ext uri="{FF2B5EF4-FFF2-40B4-BE49-F238E27FC236}">
              <a16:creationId xmlns:a16="http://schemas.microsoft.com/office/drawing/2014/main" id="{3B9FCB70-B5A5-4E6E-975B-57DB3D8546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199" y="2752725"/>
          <a:ext cx="738187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31</xdr:row>
      <xdr:rowOff>0</xdr:rowOff>
    </xdr:from>
    <xdr:to>
      <xdr:col>14</xdr:col>
      <xdr:colOff>76200</xdr:colOff>
      <xdr:row>43</xdr:row>
      <xdr:rowOff>76200</xdr:rowOff>
    </xdr:to>
    <xdr:pic>
      <xdr:nvPicPr>
        <xdr:cNvPr id="8" name="Picture 1">
          <a:extLst>
            <a:ext uri="{FF2B5EF4-FFF2-40B4-BE49-F238E27FC236}">
              <a16:creationId xmlns:a16="http://schemas.microsoft.com/office/drawing/2014/main" id="{E6BEFDFA-2840-49BA-91E4-79E700CB03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9200" y="5019675"/>
          <a:ext cx="73914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19049</xdr:colOff>
      <xdr:row>58</xdr:row>
      <xdr:rowOff>104775</xdr:rowOff>
    </xdr:from>
    <xdr:to>
      <xdr:col>14</xdr:col>
      <xdr:colOff>180974</xdr:colOff>
      <xdr:row>71</xdr:row>
      <xdr:rowOff>38100</xdr:rowOff>
    </xdr:to>
    <xdr:pic>
      <xdr:nvPicPr>
        <xdr:cNvPr id="9" name="Picture 1">
          <a:extLst>
            <a:ext uri="{FF2B5EF4-FFF2-40B4-BE49-F238E27FC236}">
              <a16:creationId xmlns:a16="http://schemas.microsoft.com/office/drawing/2014/main" id="{40BF02F1-001B-4B7F-8404-4C412EA9721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49" y="9496425"/>
          <a:ext cx="747712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8A00-F860-4332-9AC1-C098D648439C}">
  <dimension ref="A1:R116"/>
  <sheetViews>
    <sheetView tabSelected="1" topLeftCell="C1" zoomScale="85" zoomScaleNormal="85" workbookViewId="0">
      <pane xSplit="2" ySplit="6" topLeftCell="E7" activePane="bottomRight" state="frozen"/>
      <selection activeCell="C1" sqref="C1"/>
      <selection pane="topRight" activeCell="E1" sqref="E1"/>
      <selection pane="bottomLeft" activeCell="C7" sqref="C7"/>
      <selection pane="bottomRight" activeCell="C3" sqref="C3"/>
    </sheetView>
  </sheetViews>
  <sheetFormatPr defaultColWidth="9.140625" defaultRowHeight="14.25" x14ac:dyDescent="0.2"/>
  <cols>
    <col min="1" max="1" width="8.28515625" style="1" hidden="1" customWidth="1"/>
    <col min="2" max="2" width="3.7109375" style="1" hidden="1" customWidth="1"/>
    <col min="3" max="3" width="11.5703125" style="2" customWidth="1"/>
    <col min="4" max="4" width="110.28515625" style="2" bestFit="1" customWidth="1"/>
    <col min="5" max="5" width="19.5703125" style="2" customWidth="1"/>
    <col min="6" max="8" width="20.42578125" style="3" customWidth="1"/>
    <col min="9" max="9" width="23.140625" style="2" customWidth="1"/>
    <col min="10" max="10" width="20.42578125" style="3" customWidth="1"/>
    <col min="11" max="13" width="20.42578125" style="2" customWidth="1"/>
    <col min="14" max="14" width="13.5703125" style="2" bestFit="1" customWidth="1"/>
    <col min="15" max="15" width="68.140625" style="2" bestFit="1" customWidth="1"/>
    <col min="16" max="16" width="29" style="2" bestFit="1" customWidth="1"/>
    <col min="17" max="17" width="15.42578125" style="2" bestFit="1" customWidth="1"/>
    <col min="18" max="16384" width="9.140625" style="2"/>
  </cols>
  <sheetData>
    <row r="1" spans="1:18" x14ac:dyDescent="0.2">
      <c r="I1" s="3"/>
      <c r="J1" s="3" t="s">
        <v>0</v>
      </c>
      <c r="L1" s="3"/>
      <c r="M1" s="3"/>
    </row>
    <row r="2" spans="1:18" ht="15" x14ac:dyDescent="0.25">
      <c r="D2" s="4" t="s">
        <v>1</v>
      </c>
      <c r="I2" s="3"/>
      <c r="L2" s="3"/>
      <c r="M2" s="3"/>
    </row>
    <row r="3" spans="1:18" ht="15" x14ac:dyDescent="0.25">
      <c r="D3" s="4" t="s">
        <v>2</v>
      </c>
      <c r="F3" s="5" t="s">
        <v>3</v>
      </c>
      <c r="G3" s="5" t="s">
        <v>3</v>
      </c>
      <c r="H3" s="5" t="s">
        <v>3</v>
      </c>
      <c r="I3" s="5" t="s">
        <v>3</v>
      </c>
      <c r="J3" s="5" t="s">
        <v>3</v>
      </c>
      <c r="K3" s="5" t="s">
        <v>3</v>
      </c>
      <c r="L3" s="5" t="s">
        <v>3</v>
      </c>
      <c r="M3" s="5" t="s">
        <v>3</v>
      </c>
    </row>
    <row r="4" spans="1:18" s="7" customFormat="1" ht="15" hidden="1" x14ac:dyDescent="0.25">
      <c r="A4" s="6"/>
      <c r="B4" s="6"/>
      <c r="F4" s="8" t="s">
        <v>4</v>
      </c>
      <c r="G4" s="8" t="s">
        <v>5</v>
      </c>
      <c r="H4" s="8" t="s">
        <v>6</v>
      </c>
      <c r="I4" s="8" t="s">
        <v>7</v>
      </c>
      <c r="J4" s="8" t="s">
        <v>8</v>
      </c>
      <c r="K4" s="7" t="s">
        <v>9</v>
      </c>
      <c r="L4" s="8" t="s">
        <v>10</v>
      </c>
      <c r="M4" s="8" t="s">
        <v>11</v>
      </c>
    </row>
    <row r="5" spans="1:18" x14ac:dyDescent="0.2">
      <c r="F5" s="9"/>
      <c r="G5" s="9"/>
      <c r="H5" s="9"/>
      <c r="I5" s="9"/>
      <c r="J5" s="9"/>
      <c r="L5" s="9"/>
      <c r="M5" s="9"/>
    </row>
    <row r="6" spans="1:18" s="13" customFormat="1" ht="45" x14ac:dyDescent="0.2">
      <c r="A6" s="10"/>
      <c r="B6" s="10"/>
      <c r="C6" s="126" t="s">
        <v>12</v>
      </c>
      <c r="D6" s="126" t="s">
        <v>13</v>
      </c>
      <c r="E6" s="11" t="s">
        <v>14</v>
      </c>
      <c r="F6" s="12" t="s">
        <v>15</v>
      </c>
      <c r="G6" s="12" t="s">
        <v>16</v>
      </c>
      <c r="H6" s="12" t="s">
        <v>17</v>
      </c>
      <c r="I6" s="12" t="s">
        <v>18</v>
      </c>
      <c r="J6" s="12" t="s">
        <v>19</v>
      </c>
      <c r="K6" s="12" t="s">
        <v>186</v>
      </c>
      <c r="L6" s="12" t="s">
        <v>20</v>
      </c>
      <c r="M6" s="12" t="s">
        <v>21</v>
      </c>
    </row>
    <row r="7" spans="1:18" s="13" customFormat="1" ht="30" x14ac:dyDescent="0.2">
      <c r="A7" s="10"/>
      <c r="B7" s="10"/>
      <c r="C7" s="127"/>
      <c r="D7" s="127"/>
      <c r="E7" s="11" t="s">
        <v>22</v>
      </c>
      <c r="F7" s="12" t="s">
        <v>23</v>
      </c>
      <c r="G7" s="12" t="str">
        <f>+$F$7</f>
        <v>01/04/2024 to 30/09/2024</v>
      </c>
      <c r="H7" s="12" t="str">
        <f t="shared" ref="H7:M7" si="0">+$F$7</f>
        <v>01/04/2024 to 30/09/2024</v>
      </c>
      <c r="I7" s="12" t="str">
        <f t="shared" si="0"/>
        <v>01/04/2024 to 30/09/2024</v>
      </c>
      <c r="J7" s="12" t="str">
        <f t="shared" si="0"/>
        <v>01/04/2024 to 30/09/2024</v>
      </c>
      <c r="K7" s="12" t="str">
        <f t="shared" si="0"/>
        <v>01/04/2024 to 30/09/2024</v>
      </c>
      <c r="L7" s="12" t="str">
        <f t="shared" si="0"/>
        <v>01/04/2024 to 30/09/2024</v>
      </c>
      <c r="M7" s="12" t="str">
        <f t="shared" si="0"/>
        <v>01/04/2024 to 30/09/2024</v>
      </c>
    </row>
    <row r="8" spans="1:18" x14ac:dyDescent="0.2">
      <c r="C8" s="14">
        <v>1.1000000000000001</v>
      </c>
      <c r="D8" s="14" t="s">
        <v>24</v>
      </c>
      <c r="E8" s="14" t="s">
        <v>25</v>
      </c>
      <c r="F8" s="15">
        <v>16.548419966999997</v>
      </c>
      <c r="G8" s="15">
        <v>6.2376438849999998</v>
      </c>
      <c r="H8" s="15">
        <v>10.598946609999999</v>
      </c>
      <c r="I8" s="15">
        <v>14.121908391</v>
      </c>
      <c r="J8" s="15">
        <v>3.2735637670000002</v>
      </c>
      <c r="K8" s="15">
        <v>2.1980768890000002</v>
      </c>
      <c r="L8" s="15">
        <v>1.3674654079999997</v>
      </c>
      <c r="M8" s="15">
        <v>0.86355291299999992</v>
      </c>
    </row>
    <row r="9" spans="1:18" x14ac:dyDescent="0.2">
      <c r="C9" s="14">
        <v>1.2</v>
      </c>
      <c r="D9" s="14" t="s">
        <v>26</v>
      </c>
      <c r="E9" s="14" t="s">
        <v>25</v>
      </c>
      <c r="F9" s="15">
        <v>16.493202747000002</v>
      </c>
      <c r="G9" s="15">
        <v>5.9619698300000001</v>
      </c>
      <c r="H9" s="15">
        <v>10.744629912999999</v>
      </c>
      <c r="I9" s="15">
        <v>17.775110831999999</v>
      </c>
      <c r="J9" s="15">
        <v>3.3337286969999993</v>
      </c>
      <c r="K9" s="15">
        <v>2.1703452899999998</v>
      </c>
      <c r="L9" s="15">
        <v>1.4582247520000002</v>
      </c>
      <c r="M9" s="15">
        <v>0.99595656700000001</v>
      </c>
      <c r="O9" s="16"/>
      <c r="P9" s="17"/>
      <c r="Q9" s="17"/>
      <c r="R9" s="17"/>
    </row>
    <row r="10" spans="1:18" x14ac:dyDescent="0.2">
      <c r="C10" s="14"/>
      <c r="D10" s="14"/>
      <c r="E10" s="14"/>
      <c r="F10" s="15"/>
      <c r="G10" s="15"/>
      <c r="H10" s="15"/>
      <c r="I10" s="15"/>
      <c r="J10" s="15"/>
      <c r="K10" s="15"/>
      <c r="L10" s="15"/>
      <c r="M10" s="15"/>
    </row>
    <row r="11" spans="1:18" x14ac:dyDescent="0.2">
      <c r="C11" s="14">
        <v>2</v>
      </c>
      <c r="D11" s="14" t="s">
        <v>27</v>
      </c>
      <c r="E11" s="14" t="s">
        <v>25</v>
      </c>
      <c r="F11" s="15">
        <f>+F14-F9</f>
        <v>376.15863917199994</v>
      </c>
      <c r="G11" s="15">
        <f t="shared" ref="G11:M11" si="1">+G14-G9</f>
        <v>77.549298211999997</v>
      </c>
      <c r="H11" s="15">
        <f>+H14-H9</f>
        <v>129.11797561</v>
      </c>
      <c r="I11" s="15">
        <f>+I14-I9</f>
        <v>237.34606499100002</v>
      </c>
      <c r="J11" s="15">
        <f t="shared" si="1"/>
        <v>49.566090413999994</v>
      </c>
      <c r="K11" s="15">
        <f t="shared" si="1"/>
        <v>9.1757588390000002</v>
      </c>
      <c r="L11" s="15">
        <f t="shared" si="1"/>
        <v>9.4307562790000024</v>
      </c>
      <c r="M11" s="15">
        <f t="shared" si="1"/>
        <v>3.7476834189999999</v>
      </c>
    </row>
    <row r="12" spans="1:18" x14ac:dyDescent="0.2">
      <c r="C12" s="14"/>
      <c r="D12" s="14"/>
      <c r="E12" s="14"/>
      <c r="F12" s="15"/>
      <c r="G12" s="15"/>
      <c r="H12" s="15"/>
      <c r="I12" s="15"/>
      <c r="J12" s="15"/>
      <c r="K12" s="15"/>
      <c r="L12" s="15"/>
      <c r="M12" s="15"/>
    </row>
    <row r="13" spans="1:18" x14ac:dyDescent="0.2">
      <c r="C13" s="14">
        <v>3.1</v>
      </c>
      <c r="D13" s="14" t="s">
        <v>28</v>
      </c>
      <c r="E13" s="14" t="s">
        <v>25</v>
      </c>
      <c r="F13" s="15">
        <v>329.47534500699999</v>
      </c>
      <c r="G13" s="15">
        <v>73.644723851999998</v>
      </c>
      <c r="H13" s="15">
        <v>115.61476639999999</v>
      </c>
      <c r="I13" s="15">
        <v>165.60689492699998</v>
      </c>
      <c r="J13" s="15">
        <v>44.431985762000004</v>
      </c>
      <c r="K13" s="15">
        <v>10.313989739999998</v>
      </c>
      <c r="L13" s="15">
        <v>8.241149656000001</v>
      </c>
      <c r="M13" s="15">
        <v>3.5108155399999998</v>
      </c>
    </row>
    <row r="14" spans="1:18" x14ac:dyDescent="0.2">
      <c r="C14" s="14">
        <v>3.2</v>
      </c>
      <c r="D14" s="14" t="s">
        <v>29</v>
      </c>
      <c r="E14" s="14" t="s">
        <v>25</v>
      </c>
      <c r="F14" s="15">
        <v>392.65184191899993</v>
      </c>
      <c r="G14" s="15">
        <v>83.511268041999998</v>
      </c>
      <c r="H14" s="15">
        <v>139.86260552300001</v>
      </c>
      <c r="I14" s="15">
        <v>255.12117582300002</v>
      </c>
      <c r="J14" s="15">
        <v>52.899819110999992</v>
      </c>
      <c r="K14" s="15">
        <v>11.346104129</v>
      </c>
      <c r="L14" s="15">
        <v>10.888981031000002</v>
      </c>
      <c r="M14" s="15">
        <v>4.7436399859999998</v>
      </c>
      <c r="O14" s="16"/>
      <c r="P14" s="17"/>
      <c r="Q14" s="17"/>
      <c r="R14" s="17"/>
    </row>
    <row r="15" spans="1:18" x14ac:dyDescent="0.2">
      <c r="C15" s="14"/>
      <c r="D15" s="14"/>
      <c r="E15" s="14"/>
      <c r="F15" s="18"/>
      <c r="G15" s="18"/>
      <c r="H15" s="18"/>
      <c r="I15" s="18"/>
      <c r="J15" s="18"/>
      <c r="K15" s="18"/>
      <c r="L15" s="18"/>
      <c r="M15" s="18"/>
    </row>
    <row r="16" spans="1:18" ht="15" x14ac:dyDescent="0.25">
      <c r="C16" s="19">
        <v>4.0999999999999996</v>
      </c>
      <c r="D16" s="19" t="s">
        <v>30</v>
      </c>
      <c r="E16" s="14" t="s">
        <v>31</v>
      </c>
      <c r="F16" s="18"/>
      <c r="G16" s="18"/>
      <c r="H16" s="18"/>
      <c r="I16" s="18"/>
      <c r="J16" s="18"/>
      <c r="K16" s="18"/>
      <c r="L16" s="18" t="s">
        <v>0</v>
      </c>
      <c r="M16" s="18"/>
    </row>
    <row r="17" spans="1:13" x14ac:dyDescent="0.2">
      <c r="A17" s="1" t="s">
        <v>32</v>
      </c>
      <c r="C17" s="14"/>
      <c r="D17" s="14" t="s">
        <v>33</v>
      </c>
      <c r="E17" s="14"/>
      <c r="F17" s="20">
        <v>203.2</v>
      </c>
      <c r="G17" s="20">
        <v>160.41999999999999</v>
      </c>
      <c r="H17" s="20">
        <v>109.04</v>
      </c>
      <c r="I17" s="20">
        <v>117.06</v>
      </c>
      <c r="J17" s="20">
        <v>141.24</v>
      </c>
      <c r="K17" s="20">
        <v>46.36</v>
      </c>
      <c r="L17" s="20">
        <v>60.63</v>
      </c>
      <c r="M17" s="20">
        <v>42.377899999999997</v>
      </c>
    </row>
    <row r="18" spans="1:13" x14ac:dyDescent="0.2">
      <c r="A18" s="1" t="s">
        <v>34</v>
      </c>
      <c r="C18" s="14"/>
      <c r="D18" s="14" t="s">
        <v>35</v>
      </c>
      <c r="E18" s="14"/>
      <c r="F18" s="20">
        <v>98.61</v>
      </c>
      <c r="G18" s="20">
        <v>75.150000000000006</v>
      </c>
      <c r="H18" s="20">
        <v>97.2</v>
      </c>
      <c r="I18" s="20">
        <v>79.13</v>
      </c>
      <c r="J18" s="20">
        <v>61.87</v>
      </c>
      <c r="K18" s="20">
        <v>41.5</v>
      </c>
      <c r="L18" s="20">
        <v>56.95</v>
      </c>
      <c r="M18" s="20">
        <v>27.011399999999998</v>
      </c>
    </row>
    <row r="19" spans="1:13" x14ac:dyDescent="0.2">
      <c r="A19" s="1" t="s">
        <v>36</v>
      </c>
      <c r="C19" s="14"/>
      <c r="D19" s="14" t="s">
        <v>37</v>
      </c>
      <c r="E19" s="14"/>
      <c r="F19" s="20" t="s">
        <v>38</v>
      </c>
      <c r="G19" s="20" t="s">
        <v>38</v>
      </c>
      <c r="H19" s="20" t="s">
        <v>38</v>
      </c>
      <c r="I19" s="20">
        <v>117.04</v>
      </c>
      <c r="J19" s="20" t="s">
        <v>38</v>
      </c>
      <c r="K19" s="20" t="s">
        <v>38</v>
      </c>
      <c r="L19" s="20" t="s">
        <v>38</v>
      </c>
      <c r="M19" s="21" t="s">
        <v>38</v>
      </c>
    </row>
    <row r="20" spans="1:13" x14ac:dyDescent="0.2">
      <c r="A20" s="1" t="s">
        <v>39</v>
      </c>
      <c r="C20" s="14"/>
      <c r="D20" s="14" t="s">
        <v>40</v>
      </c>
      <c r="E20" s="14"/>
      <c r="F20" s="20">
        <v>211.21</v>
      </c>
      <c r="G20" s="20">
        <v>173.48</v>
      </c>
      <c r="H20" s="20">
        <v>114.49</v>
      </c>
      <c r="I20" s="20">
        <v>129.62</v>
      </c>
      <c r="J20" s="20">
        <v>149.13999999999999</v>
      </c>
      <c r="K20" s="20">
        <v>51.31</v>
      </c>
      <c r="L20" s="20">
        <v>64.66</v>
      </c>
      <c r="M20" s="20">
        <v>44.9816</v>
      </c>
    </row>
    <row r="21" spans="1:13" x14ac:dyDescent="0.2">
      <c r="A21" s="1" t="s">
        <v>41</v>
      </c>
      <c r="C21" s="14"/>
      <c r="D21" s="14" t="s">
        <v>42</v>
      </c>
      <c r="E21" s="14"/>
      <c r="F21" s="20">
        <v>106.57</v>
      </c>
      <c r="G21" s="20">
        <v>79.95</v>
      </c>
      <c r="H21" s="20">
        <v>101.71</v>
      </c>
      <c r="I21" s="20">
        <v>87.01</v>
      </c>
      <c r="J21" s="20">
        <v>65.7</v>
      </c>
      <c r="K21" s="20">
        <v>50.71</v>
      </c>
      <c r="L21" s="20">
        <v>60.22</v>
      </c>
      <c r="M21" s="20">
        <v>42.0976</v>
      </c>
    </row>
    <row r="22" spans="1:13" x14ac:dyDescent="0.2">
      <c r="A22" s="1" t="s">
        <v>43</v>
      </c>
      <c r="C22" s="14"/>
      <c r="D22" s="14" t="s">
        <v>44</v>
      </c>
      <c r="E22" s="14"/>
      <c r="F22" s="20" t="s">
        <v>38</v>
      </c>
      <c r="G22" s="20" t="s">
        <v>38</v>
      </c>
      <c r="H22" s="20" t="s">
        <v>38</v>
      </c>
      <c r="I22" s="20">
        <v>42.47</v>
      </c>
      <c r="J22" s="20" t="s">
        <v>38</v>
      </c>
      <c r="K22" s="20" t="s">
        <v>38</v>
      </c>
      <c r="L22" s="20" t="s">
        <v>38</v>
      </c>
      <c r="M22" s="21" t="s">
        <v>38</v>
      </c>
    </row>
    <row r="23" spans="1:13" x14ac:dyDescent="0.2">
      <c r="C23" s="14"/>
      <c r="D23" s="14"/>
      <c r="E23" s="14"/>
      <c r="F23" s="20"/>
      <c r="G23" s="20"/>
      <c r="H23" s="20"/>
      <c r="I23" s="20"/>
      <c r="J23" s="20"/>
      <c r="K23" s="20"/>
      <c r="L23" s="20"/>
      <c r="M23" s="21"/>
    </row>
    <row r="24" spans="1:13" x14ac:dyDescent="0.2">
      <c r="C24" s="14"/>
      <c r="D24" s="14"/>
      <c r="E24" s="14"/>
      <c r="F24" s="18"/>
      <c r="G24" s="18"/>
      <c r="H24" s="18"/>
      <c r="I24" s="18"/>
      <c r="J24" s="18"/>
      <c r="K24" s="18"/>
      <c r="L24" s="18"/>
      <c r="M24" s="22"/>
    </row>
    <row r="25" spans="1:13" ht="15" x14ac:dyDescent="0.25">
      <c r="C25" s="19">
        <v>4.2</v>
      </c>
      <c r="D25" s="19" t="s">
        <v>45</v>
      </c>
      <c r="E25" s="14" t="s">
        <v>31</v>
      </c>
      <c r="F25" s="18"/>
      <c r="G25" s="18"/>
      <c r="H25" s="18"/>
      <c r="I25" s="18"/>
      <c r="J25" s="18"/>
      <c r="K25" s="18"/>
      <c r="L25" s="18"/>
      <c r="M25" s="22"/>
    </row>
    <row r="26" spans="1:13" x14ac:dyDescent="0.2">
      <c r="A26" s="1" t="s">
        <v>32</v>
      </c>
      <c r="C26" s="14"/>
      <c r="D26" s="14" t="s">
        <v>33</v>
      </c>
      <c r="E26" s="14"/>
      <c r="F26" s="20">
        <v>242.91</v>
      </c>
      <c r="G26" s="20">
        <v>189.62</v>
      </c>
      <c r="H26" s="20">
        <v>130.1</v>
      </c>
      <c r="I26" s="20">
        <v>141.02000000000001</v>
      </c>
      <c r="J26" s="20">
        <v>164.83</v>
      </c>
      <c r="K26" s="20">
        <v>51.7</v>
      </c>
      <c r="L26" s="20">
        <v>74.83</v>
      </c>
      <c r="M26" s="20">
        <v>48.966200000000001</v>
      </c>
    </row>
    <row r="27" spans="1:13" x14ac:dyDescent="0.2">
      <c r="A27" s="1" t="s">
        <v>34</v>
      </c>
      <c r="C27" s="14"/>
      <c r="D27" s="14" t="s">
        <v>35</v>
      </c>
      <c r="E27" s="14"/>
      <c r="F27" s="20">
        <v>117.88</v>
      </c>
      <c r="G27" s="20">
        <v>88.83</v>
      </c>
      <c r="H27" s="20">
        <v>115.97</v>
      </c>
      <c r="I27" s="20">
        <v>95.33</v>
      </c>
      <c r="J27" s="20">
        <v>72.209999999999994</v>
      </c>
      <c r="K27" s="20">
        <v>46.28</v>
      </c>
      <c r="L27" s="20">
        <v>70.290000000000006</v>
      </c>
      <c r="M27" s="20">
        <v>31.210799999999999</v>
      </c>
    </row>
    <row r="28" spans="1:13" x14ac:dyDescent="0.2">
      <c r="A28" s="1" t="s">
        <v>36</v>
      </c>
      <c r="C28" s="14"/>
      <c r="D28" s="14" t="s">
        <v>37</v>
      </c>
      <c r="E28" s="14"/>
      <c r="F28" s="20" t="s">
        <v>38</v>
      </c>
      <c r="G28" s="20" t="s">
        <v>38</v>
      </c>
      <c r="H28" s="20" t="s">
        <v>38</v>
      </c>
      <c r="I28" s="20">
        <v>140.99</v>
      </c>
      <c r="J28" s="20" t="s">
        <v>38</v>
      </c>
      <c r="K28" s="20" t="s">
        <v>38</v>
      </c>
      <c r="L28" s="20" t="s">
        <v>38</v>
      </c>
      <c r="M28" s="20" t="s">
        <v>38</v>
      </c>
    </row>
    <row r="29" spans="1:13" x14ac:dyDescent="0.2">
      <c r="A29" s="1" t="s">
        <v>39</v>
      </c>
      <c r="C29" s="14"/>
      <c r="D29" s="14" t="s">
        <v>40</v>
      </c>
      <c r="E29" s="14"/>
      <c r="F29" s="20">
        <v>252.58</v>
      </c>
      <c r="G29" s="20">
        <v>205.7</v>
      </c>
      <c r="H29" s="20">
        <v>136.87</v>
      </c>
      <c r="I29" s="20">
        <v>157.13</v>
      </c>
      <c r="J29" s="20">
        <v>174.15</v>
      </c>
      <c r="K29" s="20">
        <v>57.42</v>
      </c>
      <c r="L29" s="20">
        <v>79.989999999999995</v>
      </c>
      <c r="M29" s="20">
        <v>52.035699999999999</v>
      </c>
    </row>
    <row r="30" spans="1:13" x14ac:dyDescent="0.2">
      <c r="A30" s="1" t="s">
        <v>41</v>
      </c>
      <c r="C30" s="14"/>
      <c r="D30" s="14" t="s">
        <v>42</v>
      </c>
      <c r="E30" s="14"/>
      <c r="F30" s="20">
        <v>127.43</v>
      </c>
      <c r="G30" s="20">
        <v>94.8</v>
      </c>
      <c r="H30" s="20">
        <v>121.59</v>
      </c>
      <c r="I30" s="20">
        <v>105.48</v>
      </c>
      <c r="J30" s="20">
        <v>76.709999999999994</v>
      </c>
      <c r="K30" s="20">
        <v>56.76</v>
      </c>
      <c r="L30" s="20">
        <v>74.5</v>
      </c>
      <c r="M30" s="20">
        <v>48.6995</v>
      </c>
    </row>
    <row r="31" spans="1:13" x14ac:dyDescent="0.2">
      <c r="A31" s="1" t="s">
        <v>43</v>
      </c>
      <c r="C31" s="14"/>
      <c r="D31" s="14" t="s">
        <v>44</v>
      </c>
      <c r="E31" s="14"/>
      <c r="F31" s="20" t="s">
        <v>38</v>
      </c>
      <c r="G31" s="20" t="s">
        <v>38</v>
      </c>
      <c r="H31" s="20" t="s">
        <v>38</v>
      </c>
      <c r="I31" s="20">
        <v>51.49</v>
      </c>
      <c r="J31" s="20" t="s">
        <v>38</v>
      </c>
      <c r="K31" s="20" t="s">
        <v>38</v>
      </c>
      <c r="L31" s="20" t="s">
        <v>38</v>
      </c>
      <c r="M31" s="20" t="s">
        <v>38</v>
      </c>
    </row>
    <row r="32" spans="1:13" x14ac:dyDescent="0.2">
      <c r="C32" s="14"/>
      <c r="D32" s="14"/>
      <c r="E32" s="14"/>
      <c r="F32" s="20"/>
      <c r="G32" s="20"/>
      <c r="H32" s="20"/>
      <c r="I32" s="20"/>
      <c r="J32" s="20"/>
      <c r="K32" s="20"/>
      <c r="L32" s="20"/>
      <c r="M32" s="20"/>
    </row>
    <row r="33" spans="1:16" x14ac:dyDescent="0.2">
      <c r="C33" s="14"/>
      <c r="D33" s="14"/>
      <c r="E33" s="14"/>
      <c r="F33" s="18"/>
      <c r="G33" s="18"/>
      <c r="H33" s="18"/>
      <c r="I33" s="18"/>
      <c r="J33" s="18"/>
      <c r="K33" s="18"/>
      <c r="L33" s="18"/>
      <c r="M33" s="18"/>
    </row>
    <row r="34" spans="1:16" ht="15" x14ac:dyDescent="0.25">
      <c r="C34" s="19">
        <v>4.3</v>
      </c>
      <c r="D34" s="19" t="s">
        <v>46</v>
      </c>
      <c r="E34" s="14" t="s">
        <v>31</v>
      </c>
      <c r="F34" s="18"/>
      <c r="G34" s="18"/>
      <c r="H34" s="18"/>
      <c r="I34" s="18"/>
      <c r="J34" s="18"/>
      <c r="K34" s="18"/>
      <c r="L34" s="18"/>
      <c r="M34" s="18"/>
    </row>
    <row r="35" spans="1:16" x14ac:dyDescent="0.2">
      <c r="A35" s="1" t="s">
        <v>34</v>
      </c>
      <c r="C35" s="14"/>
      <c r="D35" s="14" t="s">
        <v>35</v>
      </c>
      <c r="E35" s="14"/>
      <c r="F35" s="20" t="s">
        <v>38</v>
      </c>
      <c r="G35" s="20" t="s">
        <v>38</v>
      </c>
      <c r="H35" s="20" t="s">
        <v>38</v>
      </c>
      <c r="I35" s="20" t="s">
        <v>38</v>
      </c>
      <c r="J35" s="20" t="s">
        <v>38</v>
      </c>
      <c r="K35" s="20" t="s">
        <v>38</v>
      </c>
      <c r="L35" s="20" t="s">
        <v>38</v>
      </c>
      <c r="M35" s="20" t="s">
        <v>38</v>
      </c>
      <c r="N35" s="23"/>
      <c r="P35" s="23"/>
    </row>
    <row r="36" spans="1:16" x14ac:dyDescent="0.2">
      <c r="A36" s="1" t="s">
        <v>41</v>
      </c>
      <c r="C36" s="14"/>
      <c r="D36" s="14" t="s">
        <v>42</v>
      </c>
      <c r="E36" s="14"/>
      <c r="F36" s="20" t="s">
        <v>38</v>
      </c>
      <c r="G36" s="20" t="s">
        <v>38</v>
      </c>
      <c r="H36" s="20" t="s">
        <v>38</v>
      </c>
      <c r="I36" s="20" t="s">
        <v>38</v>
      </c>
      <c r="J36" s="20" t="s">
        <v>38</v>
      </c>
      <c r="K36" s="20" t="s">
        <v>38</v>
      </c>
      <c r="L36" s="20" t="s">
        <v>38</v>
      </c>
      <c r="M36" s="20" t="s">
        <v>38</v>
      </c>
      <c r="N36" s="23"/>
      <c r="P36" s="23"/>
    </row>
    <row r="37" spans="1:16" x14ac:dyDescent="0.2">
      <c r="C37" s="14"/>
      <c r="D37" s="14"/>
      <c r="E37" s="14"/>
      <c r="F37" s="18"/>
      <c r="G37" s="18"/>
      <c r="H37" s="18"/>
      <c r="I37" s="18"/>
      <c r="J37" s="18"/>
      <c r="K37" s="18"/>
      <c r="L37" s="18"/>
      <c r="M37" s="18"/>
    </row>
    <row r="38" spans="1:16" ht="15" x14ac:dyDescent="0.25">
      <c r="C38" s="14"/>
      <c r="D38" s="19" t="s">
        <v>47</v>
      </c>
      <c r="E38" s="14"/>
      <c r="F38" s="18"/>
      <c r="G38" s="18"/>
      <c r="H38" s="18"/>
      <c r="I38" s="18"/>
      <c r="J38" s="18"/>
      <c r="K38" s="18"/>
      <c r="L38" s="18"/>
      <c r="M38" s="18"/>
    </row>
    <row r="39" spans="1:16" x14ac:dyDescent="0.2">
      <c r="C39" s="14">
        <v>5.0999999999999996</v>
      </c>
      <c r="D39" s="14" t="s">
        <v>48</v>
      </c>
      <c r="E39" s="14" t="s">
        <v>25</v>
      </c>
      <c r="F39" s="15">
        <v>3.7504349119999998</v>
      </c>
      <c r="G39" s="15">
        <v>0.85434461500000003</v>
      </c>
      <c r="H39" s="15">
        <v>0.89912858499999992</v>
      </c>
      <c r="I39" s="15">
        <v>1.7748771600000002</v>
      </c>
      <c r="J39" s="15">
        <v>0.48623632</v>
      </c>
      <c r="K39" s="15">
        <v>0.11426588999999999</v>
      </c>
      <c r="L39" s="15">
        <v>5.4785109999999998E-2</v>
      </c>
      <c r="M39" s="15">
        <v>3.3847565000000003E-2</v>
      </c>
    </row>
    <row r="40" spans="1:16" x14ac:dyDescent="0.2">
      <c r="C40" s="14">
        <v>5.2</v>
      </c>
      <c r="D40" s="14" t="s">
        <v>49</v>
      </c>
      <c r="E40" s="14" t="s">
        <v>25</v>
      </c>
      <c r="F40" s="15">
        <v>4.9502897999999997E-2</v>
      </c>
      <c r="G40" s="15">
        <v>1.0973547E-2</v>
      </c>
      <c r="H40" s="18">
        <v>8.1395179999999984E-3</v>
      </c>
      <c r="I40" s="15">
        <v>0</v>
      </c>
      <c r="J40" s="24">
        <v>3.7507209999999998E-3</v>
      </c>
      <c r="K40" s="15">
        <v>0</v>
      </c>
      <c r="L40" s="15">
        <v>0</v>
      </c>
      <c r="M40" s="15">
        <v>0</v>
      </c>
    </row>
    <row r="41" spans="1:16" x14ac:dyDescent="0.2">
      <c r="C41" s="14">
        <v>5.3</v>
      </c>
      <c r="D41" s="14" t="s">
        <v>50</v>
      </c>
      <c r="E41" s="14" t="s">
        <v>25</v>
      </c>
      <c r="F41" s="25">
        <v>19.911821636999999</v>
      </c>
      <c r="G41" s="25">
        <v>5.9307401540000004</v>
      </c>
      <c r="H41" s="25">
        <v>13.825600521</v>
      </c>
      <c r="I41" s="25">
        <v>19.847155312000002</v>
      </c>
      <c r="J41" s="25">
        <v>2.433727625</v>
      </c>
      <c r="K41" s="25">
        <v>0.32440353599999999</v>
      </c>
      <c r="L41" s="25">
        <v>1.0803219229999999</v>
      </c>
      <c r="M41" s="25">
        <v>4.4855529999999998E-3</v>
      </c>
    </row>
    <row r="42" spans="1:16" x14ac:dyDescent="0.2">
      <c r="C42" s="14">
        <v>5.4</v>
      </c>
      <c r="D42" s="14" t="s">
        <v>51</v>
      </c>
      <c r="E42" s="14" t="s">
        <v>25</v>
      </c>
      <c r="F42" s="15">
        <v>0</v>
      </c>
      <c r="G42" s="15">
        <v>0</v>
      </c>
      <c r="H42" s="15">
        <v>0</v>
      </c>
      <c r="I42" s="15">
        <v>0</v>
      </c>
      <c r="J42" s="15">
        <v>0</v>
      </c>
      <c r="K42" s="15">
        <v>0</v>
      </c>
      <c r="L42" s="15">
        <v>0</v>
      </c>
      <c r="M42" s="15">
        <v>0</v>
      </c>
    </row>
    <row r="43" spans="1:16" x14ac:dyDescent="0.2">
      <c r="C43" s="14">
        <v>5.5</v>
      </c>
      <c r="D43" s="14" t="s">
        <v>52</v>
      </c>
      <c r="E43" s="14" t="s">
        <v>25</v>
      </c>
      <c r="F43" s="24">
        <v>2.0615029999999997E-3</v>
      </c>
      <c r="G43" s="18">
        <v>0</v>
      </c>
      <c r="H43" s="15">
        <v>6.5827089999999991E-3</v>
      </c>
      <c r="I43" s="15">
        <v>9.0756351999999985E-2</v>
      </c>
      <c r="J43" s="24">
        <v>3.3503949999999999E-3</v>
      </c>
      <c r="K43" s="24">
        <v>3.9149999999999998E-6</v>
      </c>
      <c r="L43" s="24">
        <v>6.492700000000001E-5</v>
      </c>
      <c r="M43" s="24">
        <v>3.7669999999999997E-5</v>
      </c>
      <c r="N43" s="17"/>
    </row>
    <row r="44" spans="1:16" x14ac:dyDescent="0.2">
      <c r="C44" s="14"/>
      <c r="D44" s="14" t="s">
        <v>53</v>
      </c>
      <c r="E44" s="14" t="s">
        <v>25</v>
      </c>
      <c r="F44" s="15">
        <f t="shared" ref="F44:M44" si="2">SUM(F39:F43)</f>
        <v>23.713820949999999</v>
      </c>
      <c r="G44" s="15">
        <f t="shared" si="2"/>
        <v>6.7960583160000008</v>
      </c>
      <c r="H44" s="15">
        <f t="shared" si="2"/>
        <v>14.739451333</v>
      </c>
      <c r="I44" s="15">
        <f t="shared" si="2"/>
        <v>21.712788824</v>
      </c>
      <c r="J44" s="15">
        <f t="shared" si="2"/>
        <v>2.927065061</v>
      </c>
      <c r="K44" s="15">
        <f t="shared" si="2"/>
        <v>0.43867334099999999</v>
      </c>
      <c r="L44" s="15">
        <f t="shared" si="2"/>
        <v>1.1351719599999999</v>
      </c>
      <c r="M44" s="15">
        <f t="shared" si="2"/>
        <v>3.8370787999999996E-2</v>
      </c>
    </row>
    <row r="45" spans="1:16" x14ac:dyDescent="0.2">
      <c r="C45" s="14"/>
      <c r="D45" s="14"/>
      <c r="E45" s="14"/>
      <c r="F45" s="15"/>
      <c r="G45" s="15"/>
      <c r="H45" s="15"/>
      <c r="I45" s="15"/>
      <c r="J45" s="15"/>
      <c r="K45" s="15"/>
      <c r="L45" s="15"/>
      <c r="M45" s="15"/>
    </row>
    <row r="46" spans="1:16" ht="15" x14ac:dyDescent="0.25">
      <c r="C46" s="14"/>
      <c r="D46" s="19" t="s">
        <v>54</v>
      </c>
      <c r="E46" s="14"/>
      <c r="F46" s="15"/>
      <c r="G46" s="15"/>
      <c r="H46" s="15"/>
      <c r="I46" s="15"/>
      <c r="J46" s="15"/>
      <c r="K46" s="15"/>
      <c r="L46" s="15"/>
      <c r="M46" s="15"/>
    </row>
    <row r="47" spans="1:16" x14ac:dyDescent="0.2">
      <c r="C47" s="14">
        <v>6.1</v>
      </c>
      <c r="D47" s="14" t="s">
        <v>55</v>
      </c>
      <c r="E47" s="14" t="s">
        <v>25</v>
      </c>
      <c r="F47" s="15">
        <v>9.7801455999999995E-2</v>
      </c>
      <c r="G47" s="15">
        <v>0.215670904</v>
      </c>
      <c r="H47" s="15">
        <v>0.236245608</v>
      </c>
      <c r="I47" s="15">
        <v>0.75696593099999998</v>
      </c>
      <c r="J47" s="15">
        <v>2.7054924999999997E-2</v>
      </c>
      <c r="K47" s="15">
        <v>3.0885427999999999E-2</v>
      </c>
      <c r="L47" s="15">
        <v>1.7941311000000001E-2</v>
      </c>
      <c r="M47" s="15">
        <v>2.445582E-3</v>
      </c>
    </row>
    <row r="48" spans="1:16" x14ac:dyDescent="0.2">
      <c r="A48" s="1" t="s">
        <v>56</v>
      </c>
      <c r="C48" s="14"/>
      <c r="D48" s="14" t="s">
        <v>57</v>
      </c>
      <c r="E48" s="14" t="s">
        <v>25</v>
      </c>
      <c r="F48" s="15">
        <v>1.5820935619999998</v>
      </c>
      <c r="G48" s="15">
        <v>0.27474009900000007</v>
      </c>
      <c r="H48" s="15">
        <v>0.71897048199999991</v>
      </c>
      <c r="I48" s="15">
        <v>0.99353382099999987</v>
      </c>
      <c r="J48" s="15">
        <v>0.18198963400000001</v>
      </c>
      <c r="K48" s="15">
        <v>2.5168781000000001E-2</v>
      </c>
      <c r="L48" s="15">
        <v>4.5882236E-2</v>
      </c>
      <c r="M48" s="15">
        <v>1.6971082000000002E-2</v>
      </c>
    </row>
    <row r="49" spans="1:16" x14ac:dyDescent="0.2">
      <c r="C49" s="14">
        <v>6.2</v>
      </c>
      <c r="D49" s="14" t="s">
        <v>58</v>
      </c>
      <c r="E49" s="14" t="s">
        <v>25</v>
      </c>
      <c r="F49" s="15">
        <v>3.6379834350000002</v>
      </c>
      <c r="G49" s="15">
        <v>0.52106329299999987</v>
      </c>
      <c r="H49" s="15">
        <v>1.0528013729999999</v>
      </c>
      <c r="I49" s="15">
        <v>0.86597404700000002</v>
      </c>
      <c r="J49" s="15">
        <v>0.47204211200000007</v>
      </c>
      <c r="K49" s="15">
        <v>6.3649486000000005E-2</v>
      </c>
      <c r="L49" s="15">
        <v>6.0792180000000008E-2</v>
      </c>
      <c r="M49" s="24">
        <v>3.8227200000000002E-4</v>
      </c>
    </row>
    <row r="50" spans="1:16" x14ac:dyDescent="0.2">
      <c r="C50" s="14">
        <v>6.3</v>
      </c>
      <c r="D50" s="14" t="s">
        <v>59</v>
      </c>
      <c r="E50" s="14" t="s">
        <v>25</v>
      </c>
      <c r="F50" s="15">
        <v>4.27535E-2</v>
      </c>
      <c r="G50" s="15">
        <v>1.26266E-2</v>
      </c>
      <c r="H50" s="15">
        <v>1.5028700000000001E-2</v>
      </c>
      <c r="I50" s="15">
        <v>2.1810800000000002E-2</v>
      </c>
      <c r="J50" s="15">
        <v>1.2316799999999999E-2</v>
      </c>
      <c r="K50" s="15">
        <v>1.1912300000000001E-2</v>
      </c>
      <c r="L50" s="15">
        <v>1.19033E-2</v>
      </c>
      <c r="M50" s="24">
        <v>4.573E-4</v>
      </c>
    </row>
    <row r="51" spans="1:16" x14ac:dyDescent="0.2">
      <c r="C51" s="14">
        <v>6.4</v>
      </c>
      <c r="D51" s="14" t="s">
        <v>60</v>
      </c>
      <c r="E51" s="14" t="s">
        <v>25</v>
      </c>
      <c r="F51" s="15">
        <f t="shared" ref="F51:M51" si="3">+F47+F48+F49+F50</f>
        <v>5.3606319530000004</v>
      </c>
      <c r="G51" s="15">
        <f t="shared" si="3"/>
        <v>1.0241008959999998</v>
      </c>
      <c r="H51" s="15">
        <f t="shared" si="3"/>
        <v>2.0230461629999996</v>
      </c>
      <c r="I51" s="15">
        <f t="shared" si="3"/>
        <v>2.6382845989999999</v>
      </c>
      <c r="J51" s="15">
        <f t="shared" si="3"/>
        <v>0.6934034710000001</v>
      </c>
      <c r="K51" s="15">
        <f t="shared" si="3"/>
        <v>0.13161599499999999</v>
      </c>
      <c r="L51" s="15">
        <f t="shared" si="3"/>
        <v>0.13651902700000002</v>
      </c>
      <c r="M51" s="15">
        <f t="shared" si="3"/>
        <v>2.0256236E-2</v>
      </c>
    </row>
    <row r="52" spans="1:16" x14ac:dyDescent="0.2">
      <c r="C52" s="14"/>
      <c r="D52" s="14"/>
      <c r="E52" s="14"/>
      <c r="F52" s="18"/>
      <c r="G52" s="18"/>
      <c r="H52" s="18"/>
      <c r="I52" s="18"/>
      <c r="J52" s="18"/>
      <c r="K52" s="27"/>
      <c r="L52" s="18"/>
      <c r="M52" s="18"/>
    </row>
    <row r="53" spans="1:16" ht="42" customHeight="1" x14ac:dyDescent="0.2">
      <c r="C53" s="14">
        <v>6.5</v>
      </c>
      <c r="D53" s="28" t="s">
        <v>61</v>
      </c>
      <c r="E53" s="14" t="s">
        <v>62</v>
      </c>
      <c r="F53" s="18"/>
      <c r="G53" s="18"/>
      <c r="H53" s="18"/>
      <c r="I53" s="18"/>
      <c r="J53" s="18"/>
      <c r="K53" s="27"/>
      <c r="L53" s="18"/>
      <c r="M53" s="18"/>
    </row>
    <row r="54" spans="1:16" x14ac:dyDescent="0.2">
      <c r="B54" s="1" t="s">
        <v>63</v>
      </c>
      <c r="C54" s="14"/>
      <c r="D54" s="28" t="s">
        <v>64</v>
      </c>
      <c r="E54" s="14"/>
      <c r="F54" s="29">
        <v>1.9810343247899858E-2</v>
      </c>
      <c r="G54" s="29">
        <v>1.3187931771966281E-2</v>
      </c>
      <c r="H54" s="29">
        <v>1.5960265186668873E-2</v>
      </c>
      <c r="I54" s="29">
        <v>8.4051022049807175E-3</v>
      </c>
      <c r="J54" s="29">
        <v>1.9259111277199877E-2</v>
      </c>
      <c r="K54" s="29">
        <v>1.1619775338756699E-2</v>
      </c>
      <c r="L54" s="29">
        <v>1.2475013236139209E-2</v>
      </c>
      <c r="M54" s="29">
        <v>1.9185458058906796E-4</v>
      </c>
    </row>
    <row r="55" spans="1:16" x14ac:dyDescent="0.2">
      <c r="B55" s="1" t="s">
        <v>65</v>
      </c>
      <c r="C55" s="14"/>
      <c r="D55" s="28" t="s">
        <v>66</v>
      </c>
      <c r="E55" s="14"/>
      <c r="F55" s="29">
        <v>1.9816321622123573E-2</v>
      </c>
      <c r="G55" s="29">
        <v>1.319319233682339E-2</v>
      </c>
      <c r="H55" s="29">
        <v>1.5956356897255553E-2</v>
      </c>
      <c r="I55" s="29">
        <v>8.4489924374824294E-3</v>
      </c>
      <c r="J55" s="29">
        <v>1.9258461192896547E-2</v>
      </c>
      <c r="K55" s="29">
        <v>1.1607794496113695E-2</v>
      </c>
      <c r="L55" s="29">
        <v>1.25491296311592E-2</v>
      </c>
      <c r="M55" s="29">
        <v>1.9107965542180285E-4</v>
      </c>
    </row>
    <row r="56" spans="1:16" ht="15" customHeight="1" x14ac:dyDescent="0.2">
      <c r="C56" s="14"/>
      <c r="D56" s="28"/>
      <c r="E56" s="14"/>
      <c r="F56" s="29"/>
      <c r="G56" s="29"/>
      <c r="H56" s="29"/>
      <c r="I56" s="29"/>
      <c r="J56" s="29"/>
      <c r="K56" s="29"/>
      <c r="L56" s="29"/>
      <c r="M56" s="29"/>
    </row>
    <row r="57" spans="1:16" ht="42.75" customHeight="1" x14ac:dyDescent="0.2">
      <c r="C57" s="14">
        <v>6.6</v>
      </c>
      <c r="D57" s="28" t="s">
        <v>67</v>
      </c>
      <c r="E57" s="14" t="s">
        <v>62</v>
      </c>
      <c r="F57" s="30"/>
      <c r="G57" s="30"/>
      <c r="H57" s="30"/>
      <c r="I57" s="30"/>
      <c r="J57" s="30"/>
      <c r="K57" s="30"/>
      <c r="L57" s="30"/>
      <c r="M57" s="30"/>
    </row>
    <row r="58" spans="1:16" x14ac:dyDescent="0.2">
      <c r="B58" s="1" t="s">
        <v>63</v>
      </c>
      <c r="C58" s="14"/>
      <c r="D58" s="28" t="s">
        <v>64</v>
      </c>
      <c r="E58" s="14"/>
      <c r="F58" s="29">
        <v>2.6495486132432418E-2</v>
      </c>
      <c r="G58" s="29">
        <v>2.4570736680069646E-2</v>
      </c>
      <c r="H58" s="29">
        <v>2.575220800034517E-2</v>
      </c>
      <c r="I58" s="29">
        <v>2.4486004736218946E-2</v>
      </c>
      <c r="J58" s="29">
        <v>2.6239896426587396E-2</v>
      </c>
      <c r="K58" s="29">
        <v>2.4838677261768347E-2</v>
      </c>
      <c r="L58" s="29">
        <v>2.4874154436032522E-2</v>
      </c>
      <c r="M58" s="29">
        <v>1.0533808324632814E-2</v>
      </c>
    </row>
    <row r="59" spans="1:16" x14ac:dyDescent="0.2">
      <c r="B59" s="1" t="s">
        <v>65</v>
      </c>
      <c r="C59" s="14"/>
      <c r="D59" s="28" t="s">
        <v>66</v>
      </c>
      <c r="E59" s="14"/>
      <c r="F59" s="29">
        <v>2.5961454424777791E-2</v>
      </c>
      <c r="G59" s="29">
        <v>1.8435247123698966E-2</v>
      </c>
      <c r="H59" s="29">
        <v>2.197470447315817E-2</v>
      </c>
      <c r="I59" s="29">
        <v>1.2157965609654814E-2</v>
      </c>
      <c r="J59" s="29">
        <v>2.5104528966677878E-2</v>
      </c>
      <c r="K59" s="29">
        <v>1.7498290468766515E-2</v>
      </c>
      <c r="L59" s="29">
        <v>2.055561716154607E-2</v>
      </c>
      <c r="M59" s="29">
        <v>8.2113970769309864E-3</v>
      </c>
    </row>
    <row r="60" spans="1:16" ht="15" customHeight="1" x14ac:dyDescent="0.2">
      <c r="C60" s="14"/>
      <c r="D60" s="28"/>
      <c r="E60" s="14"/>
      <c r="F60" s="29"/>
      <c r="G60" s="29"/>
      <c r="H60" s="29"/>
      <c r="I60" s="29"/>
      <c r="J60" s="29"/>
      <c r="K60" s="29"/>
      <c r="L60" s="29"/>
      <c r="M60" s="29"/>
    </row>
    <row r="61" spans="1:16" ht="15" customHeight="1" x14ac:dyDescent="0.2">
      <c r="C61" s="14"/>
      <c r="D61" s="28"/>
      <c r="E61" s="14"/>
      <c r="F61" s="29"/>
      <c r="G61" s="29"/>
      <c r="H61" s="29"/>
      <c r="I61" s="29"/>
      <c r="J61" s="29"/>
      <c r="K61" s="29"/>
      <c r="L61" s="29"/>
      <c r="M61" s="29"/>
    </row>
    <row r="62" spans="1:16" ht="15" customHeight="1" x14ac:dyDescent="0.2">
      <c r="C62" s="14"/>
      <c r="D62" s="28"/>
      <c r="E62" s="14"/>
      <c r="F62" s="30"/>
      <c r="G62" s="30"/>
      <c r="H62" s="30"/>
      <c r="I62" s="30"/>
      <c r="J62" s="30"/>
      <c r="K62" s="30"/>
      <c r="L62" s="30"/>
      <c r="M62" s="30"/>
    </row>
    <row r="63" spans="1:16" ht="15" x14ac:dyDescent="0.25">
      <c r="C63" s="14">
        <v>7.1</v>
      </c>
      <c r="D63" s="26" t="s">
        <v>68</v>
      </c>
      <c r="E63" s="14" t="s">
        <v>62</v>
      </c>
      <c r="F63" s="31"/>
      <c r="G63" s="31"/>
      <c r="H63" s="31"/>
      <c r="I63" s="31"/>
      <c r="J63" s="31"/>
      <c r="K63" s="31"/>
      <c r="L63" s="31"/>
      <c r="M63" s="31"/>
    </row>
    <row r="64" spans="1:16" x14ac:dyDescent="0.2">
      <c r="A64" s="1" t="s">
        <v>32</v>
      </c>
      <c r="C64" s="14"/>
      <c r="D64" s="14" t="s">
        <v>33</v>
      </c>
      <c r="E64" s="14"/>
      <c r="F64" s="29">
        <f t="shared" ref="F64:M64" si="4">(F26/F17-1)</f>
        <v>0.19542322834645676</v>
      </c>
      <c r="G64" s="29">
        <f t="shared" si="4"/>
        <v>0.18202219174666512</v>
      </c>
      <c r="H64" s="29">
        <f t="shared" si="4"/>
        <v>0.19314013206162861</v>
      </c>
      <c r="I64" s="29">
        <f t="shared" si="4"/>
        <v>0.20468135998633197</v>
      </c>
      <c r="J64" s="29">
        <f>(J26/J17-1)</f>
        <v>0.16702067403001974</v>
      </c>
      <c r="K64" s="29">
        <f t="shared" si="4"/>
        <v>0.1151855047454704</v>
      </c>
      <c r="L64" s="29">
        <f t="shared" si="4"/>
        <v>0.23420748804222313</v>
      </c>
      <c r="M64" s="29">
        <f t="shared" si="4"/>
        <v>0.15546546667012762</v>
      </c>
      <c r="N64" s="32"/>
      <c r="O64" s="32"/>
      <c r="P64" s="32"/>
    </row>
    <row r="65" spans="1:16" x14ac:dyDescent="0.2">
      <c r="A65" s="1" t="s">
        <v>39</v>
      </c>
      <c r="C65" s="14"/>
      <c r="D65" s="14" t="s">
        <v>40</v>
      </c>
      <c r="E65" s="14"/>
      <c r="F65" s="29">
        <f t="shared" ref="F65:M65" si="5">(F29/F20-1)</f>
        <v>0.19587140760380661</v>
      </c>
      <c r="G65" s="29">
        <f t="shared" si="5"/>
        <v>0.18572746137883334</v>
      </c>
      <c r="H65" s="29">
        <f t="shared" si="5"/>
        <v>0.19547558738754489</v>
      </c>
      <c r="I65" s="29">
        <f t="shared" si="5"/>
        <v>0.21223576608548056</v>
      </c>
      <c r="J65" s="29">
        <f t="shared" si="5"/>
        <v>0.16769478342497002</v>
      </c>
      <c r="K65" s="29">
        <f t="shared" si="5"/>
        <v>0.1190801013447671</v>
      </c>
      <c r="L65" s="29">
        <f t="shared" si="5"/>
        <v>0.23708629755644917</v>
      </c>
      <c r="M65" s="29">
        <f t="shared" si="5"/>
        <v>0.15682190051043099</v>
      </c>
      <c r="N65" s="32"/>
      <c r="O65" s="32"/>
      <c r="P65" s="32"/>
    </row>
    <row r="66" spans="1:16" x14ac:dyDescent="0.2">
      <c r="A66" s="1" t="s">
        <v>39</v>
      </c>
      <c r="C66" s="14"/>
      <c r="D66" s="14" t="s">
        <v>69</v>
      </c>
      <c r="E66" s="14"/>
      <c r="F66" s="29">
        <v>0.20197113294724067</v>
      </c>
      <c r="G66" s="29">
        <v>0.20197113294724067</v>
      </c>
      <c r="H66" s="29">
        <v>0.25989589059216689</v>
      </c>
      <c r="I66" s="29">
        <v>0.19712963949705475</v>
      </c>
      <c r="J66" s="29">
        <v>0.18341268615890582</v>
      </c>
      <c r="K66" s="29">
        <v>0.13210171465023346</v>
      </c>
      <c r="L66" s="29">
        <v>0.15403402555955026</v>
      </c>
      <c r="M66" s="29">
        <v>0.16575719949627632</v>
      </c>
    </row>
    <row r="67" spans="1:16" x14ac:dyDescent="0.2">
      <c r="C67" s="14"/>
      <c r="D67" s="14"/>
      <c r="E67" s="14"/>
      <c r="F67" s="18"/>
      <c r="G67" s="18"/>
      <c r="H67" s="18"/>
      <c r="I67" s="18"/>
      <c r="J67" s="18"/>
      <c r="K67" s="27"/>
      <c r="L67" s="18"/>
      <c r="M67" s="18"/>
    </row>
    <row r="68" spans="1:16" x14ac:dyDescent="0.2">
      <c r="C68" s="14">
        <v>7.2</v>
      </c>
      <c r="D68" s="14" t="s">
        <v>70</v>
      </c>
      <c r="E68" s="14"/>
      <c r="F68" s="18"/>
      <c r="G68" s="18"/>
      <c r="H68" s="18"/>
      <c r="I68" s="18"/>
      <c r="J68" s="18"/>
      <c r="K68" s="27"/>
      <c r="L68" s="18"/>
      <c r="M68" s="18"/>
    </row>
    <row r="69" spans="1:16" x14ac:dyDescent="0.2">
      <c r="C69" s="14"/>
      <c r="D69" s="14" t="s">
        <v>71</v>
      </c>
      <c r="E69" s="14"/>
      <c r="F69" s="18"/>
      <c r="G69" s="18"/>
      <c r="H69" s="18"/>
      <c r="I69" s="18"/>
      <c r="J69" s="18"/>
      <c r="K69" s="33"/>
      <c r="L69" s="18"/>
      <c r="M69" s="18"/>
    </row>
    <row r="70" spans="1:16" ht="15" x14ac:dyDescent="0.25">
      <c r="C70" s="34" t="s">
        <v>72</v>
      </c>
      <c r="D70" s="26" t="s">
        <v>73</v>
      </c>
      <c r="E70" s="14" t="s">
        <v>62</v>
      </c>
      <c r="F70" s="31"/>
      <c r="G70" s="31"/>
      <c r="H70" s="31"/>
      <c r="I70" s="31"/>
      <c r="J70" s="31"/>
      <c r="K70" s="18"/>
      <c r="L70" s="31"/>
      <c r="M70" s="31"/>
    </row>
    <row r="71" spans="1:16" x14ac:dyDescent="0.2">
      <c r="A71" s="1" t="s">
        <v>32</v>
      </c>
      <c r="C71" s="34"/>
      <c r="D71" s="14" t="s">
        <v>33</v>
      </c>
      <c r="E71" s="14"/>
      <c r="F71" s="29">
        <v>0.38463468338629836</v>
      </c>
      <c r="G71" s="29">
        <v>0.38043552131234537</v>
      </c>
      <c r="H71" s="29">
        <v>0.32819862994493842</v>
      </c>
      <c r="I71" s="29">
        <v>0.43003325814849935</v>
      </c>
      <c r="J71" s="29">
        <v>0.40820949015432118</v>
      </c>
      <c r="K71" s="29">
        <v>0.22289905393651699</v>
      </c>
      <c r="L71" s="29">
        <v>0.49688817889573467</v>
      </c>
      <c r="M71" s="29">
        <v>0.30845591972059894</v>
      </c>
    </row>
    <row r="72" spans="1:16" x14ac:dyDescent="0.2">
      <c r="A72" s="1" t="s">
        <v>39</v>
      </c>
      <c r="C72" s="34"/>
      <c r="D72" s="14" t="s">
        <v>40</v>
      </c>
      <c r="E72" s="14"/>
      <c r="F72" s="29">
        <v>0.38540157421561339</v>
      </c>
      <c r="G72" s="29">
        <v>0.38914727802502846</v>
      </c>
      <c r="H72" s="29">
        <v>0.33321446873373062</v>
      </c>
      <c r="I72" s="29">
        <v>0.44740587879771043</v>
      </c>
      <c r="J72" s="29">
        <v>0.40963978993602002</v>
      </c>
      <c r="K72" s="29">
        <v>0.23210241268916132</v>
      </c>
      <c r="L72" s="29">
        <v>0.50360646486300098</v>
      </c>
      <c r="M72" s="29">
        <v>0.310630307653738</v>
      </c>
    </row>
    <row r="73" spans="1:16" x14ac:dyDescent="0.2">
      <c r="A73" s="1" t="s">
        <v>39</v>
      </c>
      <c r="C73" s="14"/>
      <c r="D73" s="14" t="s">
        <v>69</v>
      </c>
      <c r="E73" s="14"/>
      <c r="F73" s="29">
        <v>0.4084706133336613</v>
      </c>
      <c r="G73" s="29">
        <v>0.4084706133336613</v>
      </c>
      <c r="H73" s="29">
        <v>0.47895914476294643</v>
      </c>
      <c r="I73" s="29">
        <v>0.41090594885308351</v>
      </c>
      <c r="J73" s="29">
        <v>0.37359493221677575</v>
      </c>
      <c r="K73" s="29">
        <v>0.2062346909648527</v>
      </c>
      <c r="L73" s="29">
        <v>0.54247319975826302</v>
      </c>
      <c r="M73" s="29">
        <v>0.32796483310772584</v>
      </c>
    </row>
    <row r="74" spans="1:16" x14ac:dyDescent="0.2">
      <c r="C74" s="14"/>
      <c r="D74" s="14"/>
      <c r="E74" s="14"/>
      <c r="F74" s="18"/>
      <c r="G74" s="18"/>
      <c r="H74" s="18"/>
      <c r="I74" s="18"/>
      <c r="J74" s="18"/>
      <c r="K74" s="18"/>
      <c r="L74" s="18"/>
      <c r="M74" s="18"/>
    </row>
    <row r="75" spans="1:16" x14ac:dyDescent="0.2">
      <c r="C75" s="14"/>
      <c r="D75" s="14"/>
      <c r="E75" s="14"/>
      <c r="F75" s="18"/>
      <c r="G75" s="18"/>
      <c r="H75" s="18"/>
      <c r="I75" s="18"/>
      <c r="J75" s="18"/>
      <c r="K75" s="27"/>
      <c r="L75" s="35"/>
      <c r="M75" s="18"/>
    </row>
    <row r="76" spans="1:16" ht="15" x14ac:dyDescent="0.25">
      <c r="C76" s="34" t="s">
        <v>74</v>
      </c>
      <c r="D76" s="26" t="s">
        <v>75</v>
      </c>
      <c r="E76" s="14" t="s">
        <v>62</v>
      </c>
      <c r="F76" s="31"/>
      <c r="G76" s="31"/>
      <c r="H76" s="31"/>
      <c r="I76" s="31"/>
      <c r="J76" s="31"/>
      <c r="K76" s="31"/>
      <c r="L76" s="31"/>
      <c r="M76" s="31"/>
    </row>
    <row r="77" spans="1:16" x14ac:dyDescent="0.2">
      <c r="A77" s="1" t="s">
        <v>32</v>
      </c>
      <c r="C77" s="34"/>
      <c r="D77" s="14" t="s">
        <v>33</v>
      </c>
      <c r="E77" s="14"/>
      <c r="F77" s="29">
        <v>0.17694576467411682</v>
      </c>
      <c r="G77" s="29">
        <v>0.18465681137623013</v>
      </c>
      <c r="H77" s="29">
        <v>0.20558398097246933</v>
      </c>
      <c r="I77" s="29">
        <v>0.17817439017166459</v>
      </c>
      <c r="J77" s="29">
        <v>0.16803978573491873</v>
      </c>
      <c r="K77" s="29">
        <v>0.13722202368368475</v>
      </c>
      <c r="L77" s="29">
        <v>0.24966906060535798</v>
      </c>
      <c r="M77" s="29">
        <v>0.13585480652322834</v>
      </c>
    </row>
    <row r="78" spans="1:16" x14ac:dyDescent="0.2">
      <c r="A78" s="1" t="s">
        <v>39</v>
      </c>
      <c r="C78" s="34"/>
      <c r="D78" s="14" t="s">
        <v>40</v>
      </c>
      <c r="E78" s="14"/>
      <c r="F78" s="29">
        <v>0.17747460391421765</v>
      </c>
      <c r="G78" s="29">
        <v>0.19253616524931116</v>
      </c>
      <c r="H78" s="29">
        <v>0.20978720732294098</v>
      </c>
      <c r="I78" s="29">
        <v>0.19178704332771357</v>
      </c>
      <c r="J78" s="29">
        <v>0.1691314663300636</v>
      </c>
      <c r="K78" s="29">
        <v>0.14597055837446171</v>
      </c>
      <c r="L78" s="29">
        <v>0.25502224597310685</v>
      </c>
      <c r="M78" s="29">
        <v>0.13912772659131378</v>
      </c>
    </row>
    <row r="79" spans="1:16" x14ac:dyDescent="0.2">
      <c r="A79" s="1" t="s">
        <v>39</v>
      </c>
      <c r="C79" s="14"/>
      <c r="D79" s="14" t="s">
        <v>69</v>
      </c>
      <c r="E79" s="14"/>
      <c r="F79" s="29">
        <v>0.18386171653817662</v>
      </c>
      <c r="G79" s="29">
        <v>0.18386171653817662</v>
      </c>
      <c r="H79" s="29">
        <v>0.26120577989541038</v>
      </c>
      <c r="I79" s="29">
        <v>0.14431286658173414</v>
      </c>
      <c r="J79" s="29">
        <v>0.1676386483578689</v>
      </c>
      <c r="K79" s="29">
        <v>0.12919499490093811</v>
      </c>
      <c r="L79" s="29">
        <v>0.25257534693421357</v>
      </c>
      <c r="M79" s="29">
        <v>0.1492202528918618</v>
      </c>
    </row>
    <row r="80" spans="1:16" x14ac:dyDescent="0.2">
      <c r="C80" s="14"/>
      <c r="D80" s="14"/>
      <c r="E80" s="14"/>
      <c r="F80" s="18"/>
      <c r="G80" s="18"/>
      <c r="H80" s="18"/>
      <c r="I80" s="18"/>
      <c r="J80" s="18"/>
      <c r="K80" s="27"/>
      <c r="L80" s="35"/>
      <c r="M80" s="18"/>
    </row>
    <row r="81" spans="1:13" x14ac:dyDescent="0.2">
      <c r="C81" s="14"/>
      <c r="D81" s="14"/>
      <c r="E81" s="14"/>
      <c r="F81" s="18"/>
      <c r="G81" s="18"/>
      <c r="H81" s="18"/>
      <c r="I81" s="18"/>
      <c r="J81" s="18"/>
      <c r="K81" s="27"/>
      <c r="L81" s="35"/>
      <c r="M81" s="18"/>
    </row>
    <row r="82" spans="1:13" ht="15" x14ac:dyDescent="0.25">
      <c r="C82" s="34" t="s">
        <v>76</v>
      </c>
      <c r="D82" s="26" t="s">
        <v>77</v>
      </c>
      <c r="E82" s="14" t="s">
        <v>62</v>
      </c>
      <c r="F82" s="31"/>
      <c r="G82" s="31"/>
      <c r="H82" s="31"/>
      <c r="I82" s="18"/>
      <c r="J82" s="31"/>
      <c r="K82" s="18"/>
      <c r="L82" s="31"/>
      <c r="M82" s="18"/>
    </row>
    <row r="83" spans="1:13" x14ac:dyDescent="0.2">
      <c r="A83" s="1" t="s">
        <v>32</v>
      </c>
      <c r="C83" s="34"/>
      <c r="D83" s="14" t="s">
        <v>33</v>
      </c>
      <c r="E83" s="14"/>
      <c r="F83" s="29">
        <v>0.1754789543318227</v>
      </c>
      <c r="G83" s="29">
        <v>0.19600288966207269</v>
      </c>
      <c r="H83" s="29">
        <v>0.25654781825090556</v>
      </c>
      <c r="I83" s="29">
        <v>0.22202307372226504</v>
      </c>
      <c r="J83" s="29">
        <v>0.1728087468751196</v>
      </c>
      <c r="K83" s="29">
        <v>0.14035758386713715</v>
      </c>
      <c r="L83" s="29">
        <v>0.25485198457393854</v>
      </c>
      <c r="M83" s="29">
        <v>0.17957354970787898</v>
      </c>
    </row>
    <row r="84" spans="1:13" x14ac:dyDescent="0.2">
      <c r="A84" s="1" t="s">
        <v>39</v>
      </c>
      <c r="C84" s="34"/>
      <c r="D84" s="14" t="s">
        <v>40</v>
      </c>
      <c r="E84" s="14"/>
      <c r="F84" s="29">
        <v>0.17624261689178167</v>
      </c>
      <c r="G84" s="29">
        <v>0.20432441844587501</v>
      </c>
      <c r="H84" s="29">
        <v>0.26119231501514539</v>
      </c>
      <c r="I84" s="29">
        <v>0.23531118275709351</v>
      </c>
      <c r="J84" s="29">
        <v>0.17414783158932634</v>
      </c>
      <c r="K84" s="29">
        <v>0.14900417438051061</v>
      </c>
      <c r="L84" s="29">
        <v>0.26035556389745884</v>
      </c>
      <c r="M84" s="29">
        <v>0.18251680509559032</v>
      </c>
    </row>
    <row r="85" spans="1:13" x14ac:dyDescent="0.2">
      <c r="A85" s="1" t="s">
        <v>39</v>
      </c>
      <c r="C85" s="14"/>
      <c r="D85" s="14" t="s">
        <v>69</v>
      </c>
      <c r="E85" s="14" t="s">
        <v>62</v>
      </c>
      <c r="F85" s="29">
        <v>0.22384421399730869</v>
      </c>
      <c r="G85" s="29">
        <v>0.22384421399730869</v>
      </c>
      <c r="H85" s="29">
        <v>0.31421421754440204</v>
      </c>
      <c r="I85" s="29">
        <v>0.22940952354972</v>
      </c>
      <c r="J85" s="29">
        <v>0.20285947499777568</v>
      </c>
      <c r="K85" s="29">
        <v>0.1341315182716023</v>
      </c>
      <c r="L85" s="29">
        <v>0.25986272039624647</v>
      </c>
      <c r="M85" s="29">
        <v>0.18952877574845761</v>
      </c>
    </row>
    <row r="86" spans="1:13" x14ac:dyDescent="0.2">
      <c r="C86" s="14"/>
      <c r="D86" s="14"/>
      <c r="E86" s="14"/>
      <c r="F86" s="18"/>
      <c r="G86" s="18"/>
      <c r="H86" s="18"/>
      <c r="I86" s="18"/>
      <c r="J86" s="18"/>
      <c r="K86" s="27"/>
      <c r="L86" s="35"/>
      <c r="M86" s="18"/>
    </row>
    <row r="87" spans="1:13" ht="15" x14ac:dyDescent="0.25">
      <c r="C87" s="34" t="s">
        <v>78</v>
      </c>
      <c r="D87" s="26" t="s">
        <v>79</v>
      </c>
      <c r="E87" s="14" t="s">
        <v>62</v>
      </c>
      <c r="F87" s="18"/>
      <c r="G87" s="18"/>
      <c r="H87" s="18"/>
      <c r="I87" s="14"/>
      <c r="J87" s="18"/>
      <c r="K87" s="27"/>
      <c r="L87" s="18"/>
      <c r="M87" s="14"/>
    </row>
    <row r="88" spans="1:13" x14ac:dyDescent="0.2">
      <c r="A88" s="1" t="s">
        <v>32</v>
      </c>
      <c r="C88" s="34"/>
      <c r="D88" s="14" t="s">
        <v>33</v>
      </c>
      <c r="E88" s="14"/>
      <c r="F88" s="29">
        <v>0.10952881382936241</v>
      </c>
      <c r="G88" s="29">
        <v>0.12502637974402186</v>
      </c>
      <c r="H88" s="29">
        <v>8.8999311028818751E-2</v>
      </c>
      <c r="I88" s="29">
        <v>0.18618846424396729</v>
      </c>
      <c r="J88" s="29">
        <v>0.11312926054035466</v>
      </c>
      <c r="K88" s="29">
        <v>0.14203587026209186</v>
      </c>
      <c r="L88" s="29">
        <v>0.12122904003593837</v>
      </c>
      <c r="M88" s="29">
        <v>0.11752789450087109</v>
      </c>
    </row>
    <row r="89" spans="1:13" x14ac:dyDescent="0.2">
      <c r="A89" s="1" t="s">
        <v>39</v>
      </c>
      <c r="C89" s="34"/>
      <c r="D89" s="14" t="s">
        <v>40</v>
      </c>
      <c r="E89" s="14"/>
      <c r="F89" s="29">
        <v>0.12386904908113627</v>
      </c>
      <c r="G89" s="29">
        <v>0.15275820956310415</v>
      </c>
      <c r="H89" s="29">
        <v>0.19003594621738285</v>
      </c>
      <c r="I89" s="29">
        <v>0.17563234809373895</v>
      </c>
      <c r="J89" s="29">
        <v>0.12308179329645674</v>
      </c>
      <c r="K89" s="29">
        <v>0.13004926214814083</v>
      </c>
      <c r="L89" s="29">
        <v>0.16856378856896748</v>
      </c>
      <c r="M89" s="29">
        <v>0.13938254699133212</v>
      </c>
    </row>
    <row r="90" spans="1:13" x14ac:dyDescent="0.2">
      <c r="C90" s="34"/>
      <c r="D90" s="14"/>
      <c r="E90" s="14"/>
      <c r="F90" s="29"/>
      <c r="G90" s="29"/>
      <c r="H90" s="29"/>
      <c r="I90" s="29"/>
      <c r="J90" s="29"/>
      <c r="K90" s="29"/>
      <c r="L90" s="29"/>
      <c r="M90" s="29"/>
    </row>
    <row r="91" spans="1:13" ht="15" x14ac:dyDescent="0.25">
      <c r="C91" s="14"/>
      <c r="D91" s="26" t="s">
        <v>69</v>
      </c>
      <c r="E91" s="14" t="s">
        <v>62</v>
      </c>
      <c r="F91" s="36"/>
      <c r="G91" s="36"/>
      <c r="H91" s="36"/>
      <c r="I91" s="36"/>
      <c r="J91" s="36"/>
      <c r="K91" s="36"/>
      <c r="L91" s="36"/>
      <c r="M91" s="36"/>
    </row>
    <row r="92" spans="1:13" x14ac:dyDescent="0.2">
      <c r="A92" s="1" t="s">
        <v>32</v>
      </c>
      <c r="C92" s="14"/>
      <c r="D92" s="14" t="s">
        <v>33</v>
      </c>
      <c r="E92" s="14"/>
      <c r="F92" s="29">
        <v>0</v>
      </c>
      <c r="G92" s="29">
        <v>0</v>
      </c>
      <c r="H92" s="29">
        <v>0</v>
      </c>
      <c r="I92" s="29">
        <v>0.1785080369496399</v>
      </c>
      <c r="J92" s="29">
        <v>0.12897004747001994</v>
      </c>
      <c r="K92" s="29">
        <v>0.15942565555164356</v>
      </c>
      <c r="L92" s="29">
        <v>8.4911151236811033E-2</v>
      </c>
      <c r="M92" s="29">
        <v>0.13125853888812844</v>
      </c>
    </row>
    <row r="93" spans="1:13" x14ac:dyDescent="0.2">
      <c r="A93" s="1" t="s">
        <v>39</v>
      </c>
      <c r="C93" s="14"/>
      <c r="D93" s="14" t="s">
        <v>40</v>
      </c>
      <c r="E93" s="14"/>
      <c r="F93" s="29">
        <v>0.16185375279309411</v>
      </c>
      <c r="G93" s="29">
        <v>0.16185375279309411</v>
      </c>
      <c r="H93" s="29">
        <v>0.2091266505175049</v>
      </c>
      <c r="I93" s="29">
        <v>0.17722001030280166</v>
      </c>
      <c r="J93" s="29">
        <v>0.15226354199827652</v>
      </c>
      <c r="K93" s="29">
        <v>0.13570716050220066</v>
      </c>
      <c r="L93" s="29">
        <v>0.13275712260164663</v>
      </c>
      <c r="M93" s="29">
        <v>0.14625119647446372</v>
      </c>
    </row>
    <row r="94" spans="1:13" x14ac:dyDescent="0.2">
      <c r="C94" s="14"/>
      <c r="D94" s="14"/>
      <c r="E94" s="14"/>
      <c r="F94" s="18"/>
      <c r="G94" s="18"/>
      <c r="H94" s="18"/>
      <c r="I94" s="14"/>
      <c r="J94" s="18"/>
      <c r="K94" s="27"/>
      <c r="L94" s="18"/>
      <c r="M94" s="14"/>
    </row>
    <row r="95" spans="1:13" ht="15" x14ac:dyDescent="0.25">
      <c r="C95" s="14"/>
      <c r="D95" s="14" t="s">
        <v>80</v>
      </c>
      <c r="E95" s="14"/>
      <c r="F95" s="37">
        <v>34363</v>
      </c>
      <c r="G95" s="37">
        <v>35155</v>
      </c>
      <c r="H95" s="37">
        <v>34582</v>
      </c>
      <c r="I95" s="37">
        <v>39909</v>
      </c>
      <c r="J95" s="37">
        <v>34758</v>
      </c>
      <c r="K95" s="37">
        <v>41051</v>
      </c>
      <c r="L95" s="37">
        <v>39146</v>
      </c>
      <c r="M95" s="37">
        <v>40348</v>
      </c>
    </row>
    <row r="96" spans="1:13" ht="15" x14ac:dyDescent="0.25">
      <c r="C96" s="14"/>
      <c r="D96" s="14" t="s">
        <v>81</v>
      </c>
      <c r="E96" s="14"/>
      <c r="F96" s="37">
        <v>41275</v>
      </c>
      <c r="G96" s="37">
        <v>41275</v>
      </c>
      <c r="H96" s="37">
        <v>41275</v>
      </c>
      <c r="I96" s="37">
        <v>41275</v>
      </c>
      <c r="J96" s="37">
        <v>41275</v>
      </c>
      <c r="K96" s="37">
        <v>41275</v>
      </c>
      <c r="L96" s="37">
        <v>41275</v>
      </c>
      <c r="M96" s="37">
        <v>41275</v>
      </c>
    </row>
    <row r="97" spans="3:13" x14ac:dyDescent="0.2">
      <c r="C97" s="14"/>
      <c r="D97" s="14"/>
      <c r="E97" s="14"/>
      <c r="F97" s="38"/>
      <c r="G97" s="38"/>
      <c r="H97" s="38"/>
      <c r="I97" s="14"/>
      <c r="J97" s="39"/>
      <c r="K97" s="27"/>
      <c r="L97" s="38"/>
      <c r="M97" s="14"/>
    </row>
    <row r="98" spans="3:13" ht="45" x14ac:dyDescent="0.2">
      <c r="C98" s="14"/>
      <c r="D98" s="40" t="s">
        <v>82</v>
      </c>
      <c r="E98" s="14"/>
      <c r="F98" s="41" t="s">
        <v>187</v>
      </c>
      <c r="G98" s="41" t="s">
        <v>187</v>
      </c>
      <c r="H98" s="41" t="s">
        <v>180</v>
      </c>
      <c r="I98" s="41" t="s">
        <v>188</v>
      </c>
      <c r="J98" s="41" t="s">
        <v>189</v>
      </c>
      <c r="K98" s="41" t="s">
        <v>190</v>
      </c>
      <c r="L98" s="41" t="s">
        <v>181</v>
      </c>
      <c r="M98" s="41" t="s">
        <v>182</v>
      </c>
    </row>
    <row r="99" spans="3:13" x14ac:dyDescent="0.2">
      <c r="C99" s="14">
        <v>8</v>
      </c>
      <c r="D99" s="14" t="s">
        <v>83</v>
      </c>
      <c r="E99" s="14" t="s">
        <v>25</v>
      </c>
      <c r="F99" s="18">
        <v>0</v>
      </c>
      <c r="G99" s="18">
        <v>0</v>
      </c>
      <c r="H99" s="18">
        <v>0</v>
      </c>
      <c r="I99" s="18">
        <v>0</v>
      </c>
      <c r="J99" s="18">
        <v>0</v>
      </c>
      <c r="K99" s="18">
        <v>0</v>
      </c>
      <c r="L99" s="18">
        <v>0</v>
      </c>
      <c r="M99" s="18">
        <v>0</v>
      </c>
    </row>
    <row r="100" spans="3:13" x14ac:dyDescent="0.2">
      <c r="C100" s="14">
        <v>9</v>
      </c>
      <c r="D100" s="14" t="s">
        <v>84</v>
      </c>
      <c r="E100" s="14" t="s">
        <v>25</v>
      </c>
      <c r="F100" s="18">
        <v>0</v>
      </c>
      <c r="G100" s="18">
        <v>0</v>
      </c>
      <c r="H100" s="18">
        <v>0</v>
      </c>
      <c r="I100" s="18">
        <v>0</v>
      </c>
      <c r="J100" s="18">
        <v>0</v>
      </c>
      <c r="K100" s="18">
        <v>0</v>
      </c>
      <c r="L100" s="18">
        <v>0</v>
      </c>
      <c r="M100" s="18">
        <v>0</v>
      </c>
    </row>
    <row r="101" spans="3:13" x14ac:dyDescent="0.2">
      <c r="C101" s="14">
        <v>10</v>
      </c>
      <c r="D101" s="14" t="s">
        <v>85</v>
      </c>
      <c r="E101" s="14" t="s">
        <v>25</v>
      </c>
      <c r="F101" s="18">
        <v>0</v>
      </c>
      <c r="G101" s="18">
        <v>0</v>
      </c>
      <c r="H101" s="18">
        <v>0</v>
      </c>
      <c r="I101" s="18">
        <v>0</v>
      </c>
      <c r="J101" s="18">
        <v>0</v>
      </c>
      <c r="K101" s="18">
        <v>0</v>
      </c>
      <c r="L101" s="18">
        <v>0</v>
      </c>
      <c r="M101" s="18">
        <v>0</v>
      </c>
    </row>
    <row r="102" spans="3:13" x14ac:dyDescent="0.2">
      <c r="C102" s="14">
        <v>11</v>
      </c>
      <c r="D102" s="14" t="s">
        <v>86</v>
      </c>
      <c r="E102" s="14" t="s">
        <v>25</v>
      </c>
      <c r="F102" s="18">
        <v>0</v>
      </c>
      <c r="G102" s="18">
        <v>0</v>
      </c>
      <c r="H102" s="18">
        <v>0</v>
      </c>
      <c r="I102" s="18">
        <v>0</v>
      </c>
      <c r="J102" s="18">
        <v>0</v>
      </c>
      <c r="K102" s="18">
        <v>0</v>
      </c>
      <c r="L102" s="18">
        <v>0</v>
      </c>
      <c r="M102" s="18">
        <v>0</v>
      </c>
    </row>
    <row r="103" spans="3:13" x14ac:dyDescent="0.2">
      <c r="K103" s="42"/>
    </row>
    <row r="104" spans="3:13" ht="15" x14ac:dyDescent="0.25">
      <c r="C104" s="43" t="s">
        <v>87</v>
      </c>
      <c r="D104" s="2" t="s">
        <v>88</v>
      </c>
      <c r="K104" s="42"/>
    </row>
    <row r="105" spans="3:13" x14ac:dyDescent="0.2">
      <c r="C105" s="44" t="s">
        <v>89</v>
      </c>
      <c r="D105" s="2" t="s">
        <v>90</v>
      </c>
      <c r="K105" s="42"/>
    </row>
    <row r="106" spans="3:13" x14ac:dyDescent="0.2">
      <c r="C106" s="45" t="s">
        <v>91</v>
      </c>
      <c r="D106" s="2" t="s">
        <v>92</v>
      </c>
      <c r="F106" s="2"/>
      <c r="I106" s="3"/>
      <c r="J106" s="2"/>
      <c r="K106" s="3"/>
      <c r="L106" s="42"/>
    </row>
    <row r="107" spans="3:13" x14ac:dyDescent="0.2">
      <c r="C107" s="46" t="s">
        <v>93</v>
      </c>
      <c r="D107" s="2" t="s">
        <v>94</v>
      </c>
      <c r="F107" s="47"/>
      <c r="G107" s="2"/>
      <c r="H107" s="47"/>
      <c r="I107" s="47"/>
      <c r="J107" s="2"/>
      <c r="K107" s="42"/>
      <c r="L107" s="47"/>
      <c r="M107" s="47"/>
    </row>
    <row r="108" spans="3:13" x14ac:dyDescent="0.2">
      <c r="C108" s="48" t="s">
        <v>38</v>
      </c>
      <c r="D108" s="2" t="s">
        <v>95</v>
      </c>
    </row>
    <row r="109" spans="3:13" x14ac:dyDescent="0.2">
      <c r="C109" s="49" t="s">
        <v>96</v>
      </c>
      <c r="D109" s="50" t="s">
        <v>97</v>
      </c>
      <c r="E109" s="50"/>
    </row>
    <row r="110" spans="3:13" ht="15" x14ac:dyDescent="0.25">
      <c r="C110" s="43" t="s">
        <v>98</v>
      </c>
      <c r="D110" s="2" t="s">
        <v>99</v>
      </c>
    </row>
    <row r="114" spans="1:9" s="3" customFormat="1" x14ac:dyDescent="0.2">
      <c r="A114" s="51"/>
      <c r="B114" s="51"/>
      <c r="I114" s="2"/>
    </row>
    <row r="115" spans="1:9" s="3" customFormat="1" x14ac:dyDescent="0.2">
      <c r="A115" s="51"/>
      <c r="B115" s="51"/>
      <c r="I115" s="2"/>
    </row>
    <row r="116" spans="1:9" s="3" customFormat="1" x14ac:dyDescent="0.2">
      <c r="A116" s="51"/>
      <c r="B116" s="51"/>
      <c r="I116" s="2"/>
    </row>
  </sheetData>
  <mergeCells count="2">
    <mergeCell ref="C6:C7"/>
    <mergeCell ref="D6:D7"/>
  </mergeCells>
  <pageMargins left="0.15748031496062992" right="0.15748031496062992" top="0.59055118110236227" bottom="0.35433070866141736" header="0.51181102362204722" footer="0.51181102362204722"/>
  <pageSetup paperSize="8" scale="59" firstPageNumber="0" fitToWidth="3" fitToHeight="3" orientation="landscape" r:id="rId1"/>
  <headerFooter alignWithMargins="0">
    <oddFooter>&amp;CFor internal use only</oddFooter>
    <evenFooter>&amp;CFor internal use only</evenFooter>
    <firstFooter>&amp;CFor internal use only</firstFooter>
  </headerFooter>
  <rowBreaks count="1" manualBreakCount="1">
    <brk id="37"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EE99-2466-4FFB-BEEA-6291062CFD4F}">
  <dimension ref="A1:N90"/>
  <sheetViews>
    <sheetView zoomScale="85" zoomScaleNormal="85" workbookViewId="0"/>
  </sheetViews>
  <sheetFormatPr defaultColWidth="9.140625" defaultRowHeight="12.75" x14ac:dyDescent="0.2"/>
  <cols>
    <col min="1" max="1" width="8.28515625" style="54" customWidth="1"/>
    <col min="2" max="2" width="64" style="54" customWidth="1"/>
    <col min="3" max="3" width="24.7109375" style="54" customWidth="1"/>
    <col min="4" max="4" width="32.28515625" style="54" customWidth="1"/>
    <col min="5" max="5" width="27.42578125" style="54" customWidth="1"/>
    <col min="6" max="6" width="29" style="76" customWidth="1"/>
    <col min="7" max="7" width="18.140625" style="76" customWidth="1"/>
    <col min="8" max="8" width="36.5703125" style="76" customWidth="1"/>
    <col min="9" max="9" width="15.7109375" style="76" bestFit="1" customWidth="1"/>
    <col min="10" max="10" width="30.28515625" style="76" customWidth="1"/>
    <col min="11" max="12" width="14.5703125" style="76" bestFit="1" customWidth="1"/>
    <col min="13" max="13" width="15.7109375" style="54" bestFit="1" customWidth="1"/>
    <col min="14" max="16384" width="9.140625" style="54"/>
  </cols>
  <sheetData>
    <row r="1" spans="1:12" ht="19.5" customHeight="1" x14ac:dyDescent="0.25">
      <c r="A1" s="50"/>
      <c r="B1" s="4" t="s">
        <v>1</v>
      </c>
      <c r="C1" s="50"/>
      <c r="D1" s="50"/>
      <c r="E1" s="50"/>
      <c r="F1" s="53"/>
      <c r="G1" s="53"/>
      <c r="H1" s="53"/>
      <c r="I1" s="53"/>
      <c r="J1" s="53"/>
      <c r="K1" s="53"/>
      <c r="L1" s="53"/>
    </row>
    <row r="2" spans="1:12" ht="14.25" x14ac:dyDescent="0.2">
      <c r="A2" s="50"/>
      <c r="B2" s="52"/>
      <c r="C2" s="50"/>
      <c r="D2" s="50"/>
      <c r="E2" s="50"/>
      <c r="F2" s="53"/>
      <c r="G2" s="53"/>
      <c r="H2" s="53"/>
      <c r="I2" s="53"/>
      <c r="J2" s="53"/>
      <c r="K2" s="53"/>
      <c r="L2" s="53"/>
    </row>
    <row r="3" spans="1:12" ht="15" x14ac:dyDescent="0.2">
      <c r="A3" s="50"/>
      <c r="B3" s="55" t="s">
        <v>100</v>
      </c>
      <c r="C3" s="50"/>
      <c r="D3" s="50"/>
      <c r="E3" s="50"/>
      <c r="F3" s="53"/>
      <c r="G3" s="53"/>
      <c r="H3" s="53"/>
      <c r="I3" s="53"/>
      <c r="J3" s="53"/>
      <c r="K3" s="53"/>
      <c r="L3" s="53"/>
    </row>
    <row r="4" spans="1:12" ht="14.25" x14ac:dyDescent="0.2">
      <c r="A4" s="50"/>
      <c r="B4" s="50"/>
      <c r="C4" s="50"/>
      <c r="D4" s="50"/>
      <c r="E4" s="50"/>
      <c r="F4" s="53"/>
      <c r="G4" s="53"/>
      <c r="H4" s="53"/>
      <c r="I4" s="53"/>
      <c r="J4" s="53"/>
      <c r="K4" s="53"/>
      <c r="L4" s="53"/>
    </row>
    <row r="5" spans="1:12" ht="89.25" customHeight="1" x14ac:dyDescent="0.2">
      <c r="A5" s="50">
        <f>MAX($A$1:A4)+1</f>
        <v>1</v>
      </c>
      <c r="B5" s="128" t="s">
        <v>183</v>
      </c>
      <c r="C5" s="128"/>
      <c r="D5" s="128"/>
      <c r="E5" s="128"/>
      <c r="F5" s="128"/>
      <c r="G5" s="128"/>
      <c r="H5" s="128"/>
      <c r="I5" s="53"/>
      <c r="J5" s="53"/>
      <c r="K5" s="53"/>
      <c r="L5" s="53"/>
    </row>
    <row r="6" spans="1:12" ht="14.25" x14ac:dyDescent="0.2">
      <c r="A6" s="50"/>
      <c r="B6" s="50"/>
      <c r="C6" s="50"/>
      <c r="D6" s="50"/>
      <c r="E6" s="50"/>
      <c r="F6" s="53"/>
      <c r="G6" s="53"/>
      <c r="H6" s="53"/>
      <c r="I6" s="53"/>
      <c r="J6" s="53"/>
      <c r="K6" s="53"/>
      <c r="L6" s="53"/>
    </row>
    <row r="7" spans="1:12" ht="24" customHeight="1" x14ac:dyDescent="0.2">
      <c r="A7" s="50">
        <f>MAX($A$1:A5)+1</f>
        <v>2</v>
      </c>
      <c r="B7" s="128" t="s">
        <v>101</v>
      </c>
      <c r="C7" s="128"/>
      <c r="D7" s="128"/>
      <c r="E7" s="128"/>
      <c r="F7" s="128"/>
      <c r="G7" s="128"/>
      <c r="H7" s="128"/>
      <c r="I7" s="53"/>
      <c r="J7" s="53"/>
      <c r="K7" s="53"/>
      <c r="L7" s="53"/>
    </row>
    <row r="8" spans="1:12" ht="14.25" x14ac:dyDescent="0.2">
      <c r="A8" s="50"/>
      <c r="B8" s="129"/>
      <c r="C8" s="129"/>
      <c r="D8" s="129"/>
      <c r="E8" s="129"/>
      <c r="F8" s="129"/>
      <c r="G8" s="129"/>
      <c r="H8" s="129"/>
      <c r="I8" s="53"/>
      <c r="J8" s="53"/>
      <c r="K8" s="53"/>
      <c r="L8" s="53"/>
    </row>
    <row r="9" spans="1:12" ht="19.5" customHeight="1" x14ac:dyDescent="0.2">
      <c r="A9" s="50">
        <f>MAX($A$1:A8)+1</f>
        <v>3</v>
      </c>
      <c r="B9" s="56" t="s">
        <v>102</v>
      </c>
      <c r="C9" s="56"/>
      <c r="D9" s="56"/>
      <c r="E9" s="56"/>
      <c r="F9" s="56"/>
      <c r="G9" s="56"/>
      <c r="H9" s="56"/>
      <c r="I9" s="53"/>
      <c r="J9" s="53"/>
      <c r="K9" s="53"/>
      <c r="L9" s="53"/>
    </row>
    <row r="10" spans="1:12" ht="14.25" x14ac:dyDescent="0.2">
      <c r="A10" s="50"/>
      <c r="B10" s="56"/>
      <c r="C10" s="56"/>
      <c r="D10" s="56"/>
      <c r="E10" s="56"/>
      <c r="F10" s="56"/>
      <c r="G10" s="56"/>
      <c r="H10" s="56"/>
      <c r="I10" s="53"/>
      <c r="J10" s="53"/>
      <c r="K10" s="53"/>
      <c r="L10" s="53"/>
    </row>
    <row r="11" spans="1:12" ht="14.25" customHeight="1" x14ac:dyDescent="0.2">
      <c r="A11" s="50">
        <f>MAX($A$1:A10)+1</f>
        <v>4</v>
      </c>
      <c r="B11" s="129" t="s">
        <v>103</v>
      </c>
      <c r="C11" s="129"/>
      <c r="D11" s="129"/>
      <c r="E11" s="129"/>
      <c r="F11" s="129"/>
      <c r="G11" s="129"/>
      <c r="H11" s="129"/>
      <c r="I11" s="53"/>
      <c r="J11" s="53"/>
      <c r="K11" s="53"/>
      <c r="L11" s="53"/>
    </row>
    <row r="12" spans="1:12" ht="11.25" customHeight="1" x14ac:dyDescent="0.2">
      <c r="A12" s="50" t="s">
        <v>0</v>
      </c>
      <c r="B12" s="50"/>
      <c r="C12" s="50"/>
      <c r="D12" s="50"/>
      <c r="E12" s="50"/>
      <c r="F12" s="53"/>
      <c r="G12" s="53"/>
      <c r="H12" s="53"/>
      <c r="I12" s="53"/>
      <c r="J12" s="53"/>
      <c r="K12" s="53"/>
      <c r="L12" s="53"/>
    </row>
    <row r="13" spans="1:12" ht="15" customHeight="1" x14ac:dyDescent="0.2">
      <c r="A13" s="50">
        <f>MAX($A$1:A12)+1</f>
        <v>5</v>
      </c>
      <c r="B13" s="129" t="s">
        <v>104</v>
      </c>
      <c r="C13" s="129"/>
      <c r="D13" s="129"/>
      <c r="E13" s="129"/>
      <c r="F13" s="129"/>
      <c r="G13" s="129"/>
      <c r="H13" s="129"/>
      <c r="I13" s="53"/>
      <c r="J13" s="53"/>
      <c r="K13" s="53"/>
      <c r="L13" s="53"/>
    </row>
    <row r="14" spans="1:12" ht="15" customHeight="1" x14ac:dyDescent="0.2">
      <c r="A14" s="50"/>
      <c r="B14" s="50"/>
      <c r="C14" s="50"/>
      <c r="D14" s="50"/>
      <c r="E14" s="50"/>
      <c r="F14" s="53"/>
      <c r="G14" s="53"/>
      <c r="H14" s="53"/>
      <c r="I14" s="53"/>
      <c r="J14" s="53"/>
      <c r="K14" s="53"/>
      <c r="L14" s="53"/>
    </row>
    <row r="15" spans="1:12" ht="33" customHeight="1" x14ac:dyDescent="0.2">
      <c r="A15" s="50">
        <f>MAX($A$1:A14)+1</f>
        <v>6</v>
      </c>
      <c r="B15" s="128" t="s">
        <v>105</v>
      </c>
      <c r="C15" s="128"/>
      <c r="D15" s="128"/>
      <c r="E15" s="128"/>
      <c r="F15" s="128"/>
      <c r="G15" s="128"/>
      <c r="H15" s="128"/>
      <c r="I15" s="53"/>
      <c r="J15" s="53"/>
      <c r="K15" s="53"/>
      <c r="L15" s="53"/>
    </row>
    <row r="16" spans="1:12" s="59" customFormat="1" ht="15" x14ac:dyDescent="0.2">
      <c r="A16" s="57"/>
      <c r="B16" s="57"/>
      <c r="C16" s="57"/>
      <c r="D16" s="57"/>
      <c r="E16" s="57"/>
      <c r="F16" s="58"/>
      <c r="G16" s="58"/>
      <c r="H16" s="58"/>
      <c r="I16" s="58"/>
      <c r="J16" s="58"/>
      <c r="K16" s="58"/>
      <c r="L16" s="58"/>
    </row>
    <row r="17" spans="1:14" s="59" customFormat="1" ht="15" x14ac:dyDescent="0.2">
      <c r="A17" s="50">
        <f>MAX($A$1:A16)+1</f>
        <v>7</v>
      </c>
      <c r="B17" s="129" t="s">
        <v>106</v>
      </c>
      <c r="C17" s="129"/>
      <c r="D17" s="129"/>
      <c r="E17" s="129"/>
      <c r="F17" s="129"/>
      <c r="G17" s="129"/>
      <c r="H17" s="129"/>
      <c r="I17" s="58"/>
      <c r="J17" s="58"/>
      <c r="K17" s="58"/>
      <c r="L17" s="58"/>
    </row>
    <row r="18" spans="1:14" s="59" customFormat="1" ht="15" x14ac:dyDescent="0.2">
      <c r="A18" s="50"/>
      <c r="B18" s="56"/>
      <c r="C18" s="56"/>
      <c r="D18" s="56"/>
      <c r="E18" s="56"/>
      <c r="F18" s="56"/>
      <c r="G18" s="56"/>
      <c r="H18" s="56"/>
      <c r="I18" s="58"/>
      <c r="J18" s="58"/>
      <c r="K18" s="58"/>
      <c r="L18" s="58"/>
    </row>
    <row r="19" spans="1:14" s="59" customFormat="1" ht="15" x14ac:dyDescent="0.2">
      <c r="A19" s="57"/>
      <c r="B19" s="60"/>
      <c r="C19" s="60"/>
      <c r="D19" s="60"/>
      <c r="E19" s="60"/>
      <c r="F19" s="60"/>
      <c r="G19" s="60"/>
      <c r="H19" s="60"/>
      <c r="I19" s="58"/>
      <c r="J19" s="58"/>
      <c r="K19" s="58"/>
      <c r="L19" s="58"/>
    </row>
    <row r="20" spans="1:14" ht="14.25" x14ac:dyDescent="0.2">
      <c r="A20" s="50">
        <f>MAX($A$1:A17)+1</f>
        <v>8</v>
      </c>
      <c r="B20" s="129" t="s">
        <v>107</v>
      </c>
      <c r="C20" s="129"/>
      <c r="D20" s="129"/>
      <c r="E20" s="129"/>
      <c r="F20" s="129"/>
      <c r="G20" s="129"/>
      <c r="H20" s="129"/>
      <c r="I20" s="53"/>
      <c r="J20" s="53"/>
      <c r="K20" s="53"/>
      <c r="L20" s="53"/>
    </row>
    <row r="21" spans="1:14" ht="14.25" customHeight="1" x14ac:dyDescent="0.2">
      <c r="A21" s="50"/>
      <c r="B21" s="56"/>
      <c r="C21" s="61"/>
      <c r="D21" s="61"/>
      <c r="E21" s="61"/>
      <c r="F21" s="61"/>
      <c r="G21" s="61"/>
      <c r="H21" s="61"/>
      <c r="I21" s="53"/>
      <c r="J21" s="53"/>
      <c r="K21" s="53"/>
      <c r="L21" s="53"/>
    </row>
    <row r="22" spans="1:14" ht="109.5" customHeight="1" x14ac:dyDescent="0.2">
      <c r="A22" s="50">
        <f>MAX($A$1:A21)+1</f>
        <v>9</v>
      </c>
      <c r="B22" s="128" t="s">
        <v>108</v>
      </c>
      <c r="C22" s="129"/>
      <c r="D22" s="129"/>
      <c r="E22" s="129"/>
      <c r="F22" s="129"/>
      <c r="G22" s="129"/>
      <c r="H22" s="129"/>
      <c r="I22" s="53"/>
      <c r="J22" s="53"/>
      <c r="K22" s="53"/>
      <c r="L22" s="53"/>
    </row>
    <row r="23" spans="1:14" ht="14.25" customHeight="1" x14ac:dyDescent="0.2">
      <c r="A23" s="50"/>
      <c r="B23" s="50"/>
      <c r="C23" s="50"/>
      <c r="D23" s="50"/>
      <c r="E23" s="50"/>
      <c r="F23" s="53"/>
      <c r="G23" s="53"/>
      <c r="H23" s="53"/>
      <c r="I23" s="53"/>
      <c r="J23" s="53"/>
      <c r="K23" s="53"/>
      <c r="L23" s="53"/>
    </row>
    <row r="24" spans="1:14" ht="14.25" customHeight="1" x14ac:dyDescent="0.2">
      <c r="A24" s="50"/>
      <c r="B24" s="62" t="s">
        <v>13</v>
      </c>
      <c r="C24" s="63" t="s">
        <v>109</v>
      </c>
      <c r="D24" s="63" t="s">
        <v>110</v>
      </c>
      <c r="E24" s="63" t="s">
        <v>111</v>
      </c>
      <c r="F24" s="63" t="s">
        <v>112</v>
      </c>
      <c r="G24" s="63" t="s">
        <v>113</v>
      </c>
      <c r="H24" s="53"/>
      <c r="I24" s="53"/>
      <c r="J24" s="53"/>
      <c r="K24" s="53"/>
      <c r="L24" s="53"/>
      <c r="M24" s="53"/>
      <c r="N24" s="53"/>
    </row>
    <row r="25" spans="1:14" ht="14.25" customHeight="1" x14ac:dyDescent="0.2">
      <c r="A25" s="50"/>
      <c r="B25" s="64" t="s">
        <v>114</v>
      </c>
      <c r="C25" s="65">
        <v>707500000</v>
      </c>
      <c r="D25" s="65">
        <v>132500000</v>
      </c>
      <c r="E25" s="65">
        <v>150000000</v>
      </c>
      <c r="F25" s="65">
        <v>75000000</v>
      </c>
      <c r="G25" s="65">
        <f t="shared" ref="G25:G29" si="0">SUM(C25:F25)</f>
        <v>1065000000</v>
      </c>
      <c r="H25" s="53"/>
      <c r="I25" s="53"/>
      <c r="J25" s="53"/>
      <c r="K25" s="53"/>
      <c r="L25" s="53"/>
      <c r="M25" s="53"/>
      <c r="N25" s="53"/>
    </row>
    <row r="26" spans="1:14" ht="14.25" customHeight="1" x14ac:dyDescent="0.2">
      <c r="A26" s="50"/>
      <c r="B26" s="64" t="s">
        <v>115</v>
      </c>
      <c r="C26" s="65">
        <v>-3500000</v>
      </c>
      <c r="D26" s="65"/>
      <c r="E26" s="65"/>
      <c r="F26" s="65"/>
      <c r="G26" s="65">
        <f t="shared" si="0"/>
        <v>-3500000</v>
      </c>
      <c r="H26" s="53"/>
      <c r="I26" s="53"/>
      <c r="J26" s="53"/>
      <c r="K26" s="53"/>
      <c r="L26" s="53"/>
      <c r="M26" s="53"/>
      <c r="N26" s="53"/>
    </row>
    <row r="27" spans="1:14" ht="14.25" customHeight="1" x14ac:dyDescent="0.2">
      <c r="A27" s="50"/>
      <c r="B27" s="64" t="s">
        <v>116</v>
      </c>
      <c r="C27" s="65">
        <v>-193658031</v>
      </c>
      <c r="D27" s="65">
        <v>-36448422</v>
      </c>
      <c r="E27" s="65">
        <v>-41262365</v>
      </c>
      <c r="F27" s="65">
        <v>-20631182</v>
      </c>
      <c r="G27" s="65">
        <f t="shared" si="0"/>
        <v>-292000000</v>
      </c>
      <c r="H27" s="53"/>
      <c r="I27" s="53"/>
      <c r="J27" s="53"/>
      <c r="K27" s="53"/>
      <c r="L27" s="53"/>
      <c r="M27" s="53"/>
      <c r="N27" s="53"/>
    </row>
    <row r="28" spans="1:14" ht="14.25" customHeight="1" x14ac:dyDescent="0.2">
      <c r="A28" s="50"/>
      <c r="B28" s="64" t="s">
        <v>117</v>
      </c>
      <c r="C28" s="66">
        <f>SUM(C25:C27)</f>
        <v>510341969</v>
      </c>
      <c r="D28" s="66">
        <f t="shared" ref="D28:F28" si="1">SUM(D25:D27)</f>
        <v>96051578</v>
      </c>
      <c r="E28" s="66">
        <f t="shared" si="1"/>
        <v>108737635</v>
      </c>
      <c r="F28" s="66">
        <f t="shared" si="1"/>
        <v>54368818</v>
      </c>
      <c r="G28" s="65">
        <f t="shared" si="0"/>
        <v>769500000</v>
      </c>
      <c r="H28" s="53"/>
      <c r="I28" s="53"/>
      <c r="J28" s="53"/>
      <c r="K28" s="53"/>
      <c r="L28" s="53"/>
      <c r="M28" s="53"/>
      <c r="N28" s="53"/>
    </row>
    <row r="29" spans="1:14" ht="14.25" customHeight="1" x14ac:dyDescent="0.2">
      <c r="A29" s="50"/>
      <c r="B29" s="64" t="s">
        <v>118</v>
      </c>
      <c r="C29" s="66">
        <v>-268601037</v>
      </c>
      <c r="D29" s="66">
        <v>-50553462</v>
      </c>
      <c r="E29" s="66">
        <v>-57230334</v>
      </c>
      <c r="F29" s="66">
        <v>-28615167</v>
      </c>
      <c r="G29" s="65">
        <f t="shared" si="0"/>
        <v>-405000000</v>
      </c>
      <c r="H29" s="53"/>
      <c r="I29" s="53"/>
      <c r="J29" s="53"/>
      <c r="K29" s="53"/>
      <c r="L29" s="53"/>
      <c r="M29" s="53"/>
      <c r="N29" s="53"/>
    </row>
    <row r="30" spans="1:14" ht="14.25" customHeight="1" x14ac:dyDescent="0.2">
      <c r="A30" s="50"/>
      <c r="B30" s="64" t="s">
        <v>119</v>
      </c>
      <c r="C30" s="66">
        <v>-66321243</v>
      </c>
      <c r="D30" s="66">
        <v>-12482337</v>
      </c>
      <c r="E30" s="66">
        <v>-14130948</v>
      </c>
      <c r="F30" s="66">
        <v>-7065472</v>
      </c>
      <c r="G30" s="66">
        <v>-100000000</v>
      </c>
      <c r="H30" s="53"/>
      <c r="I30" s="53"/>
      <c r="J30" s="53"/>
      <c r="K30" s="53"/>
      <c r="L30" s="53"/>
      <c r="M30" s="53"/>
      <c r="N30" s="53"/>
    </row>
    <row r="31" spans="1:14" s="52" customFormat="1" ht="14.25" customHeight="1" x14ac:dyDescent="0.2">
      <c r="A31" s="55"/>
      <c r="B31" s="64" t="s">
        <v>120</v>
      </c>
      <c r="C31" s="66">
        <f>SUM(C25:C30)-C28</f>
        <v>175419689</v>
      </c>
      <c r="D31" s="66">
        <f>SUM(D25:D30)-D28</f>
        <v>33015779</v>
      </c>
      <c r="E31" s="66">
        <f>SUM(E25:E30)-E28</f>
        <v>37376353</v>
      </c>
      <c r="F31" s="66">
        <f>SUM(F25:F30)-F28</f>
        <v>18688179</v>
      </c>
      <c r="G31" s="66">
        <f>SUM(C31:F31)</f>
        <v>264500000</v>
      </c>
      <c r="H31" s="53"/>
      <c r="I31" s="53"/>
      <c r="J31" s="53"/>
      <c r="K31" s="53"/>
      <c r="L31" s="53"/>
      <c r="M31" s="53"/>
      <c r="N31" s="53"/>
    </row>
    <row r="32" spans="1:14" ht="28.5" x14ac:dyDescent="0.2">
      <c r="A32" s="50"/>
      <c r="B32" s="64" t="s">
        <v>121</v>
      </c>
      <c r="C32" s="66">
        <v>-41450777</v>
      </c>
      <c r="D32" s="66">
        <v>-7801460</v>
      </c>
      <c r="E32" s="66">
        <v>-8831842</v>
      </c>
      <c r="F32" s="66">
        <v>-4415921</v>
      </c>
      <c r="G32" s="66">
        <f>SUM(C32:F32)</f>
        <v>-62500000</v>
      </c>
      <c r="H32" s="53"/>
      <c r="I32" s="53"/>
      <c r="J32" s="53"/>
      <c r="K32" s="53"/>
      <c r="L32" s="53"/>
      <c r="M32" s="53"/>
      <c r="N32" s="53"/>
    </row>
    <row r="33" spans="1:14" ht="14.25" customHeight="1" x14ac:dyDescent="0.2">
      <c r="A33" s="50"/>
      <c r="B33" s="64" t="s">
        <v>122</v>
      </c>
      <c r="C33" s="66">
        <f>+C32+C31</f>
        <v>133968912</v>
      </c>
      <c r="D33" s="66">
        <f t="shared" ref="D33:G33" si="2">+D32+D31</f>
        <v>25214319</v>
      </c>
      <c r="E33" s="66">
        <f t="shared" si="2"/>
        <v>28544511</v>
      </c>
      <c r="F33" s="66">
        <f t="shared" si="2"/>
        <v>14272258</v>
      </c>
      <c r="G33" s="66">
        <f t="shared" si="2"/>
        <v>202000000</v>
      </c>
      <c r="H33" s="53"/>
      <c r="I33" s="53"/>
      <c r="J33" s="53"/>
      <c r="K33" s="53"/>
      <c r="L33" s="53"/>
      <c r="M33" s="53"/>
      <c r="N33" s="53"/>
    </row>
    <row r="34" spans="1:14" ht="14.25" customHeight="1" x14ac:dyDescent="0.2">
      <c r="A34" s="50"/>
      <c r="B34" s="67"/>
      <c r="C34" s="68"/>
      <c r="D34" s="68"/>
      <c r="E34" s="68"/>
      <c r="F34" s="68"/>
      <c r="G34" s="69"/>
      <c r="H34" s="53"/>
      <c r="I34" s="53"/>
      <c r="J34" s="53"/>
      <c r="K34" s="53"/>
      <c r="L34" s="53"/>
    </row>
    <row r="35" spans="1:14" ht="14.25" customHeight="1" x14ac:dyDescent="0.2">
      <c r="A35" s="50"/>
      <c r="B35" s="50"/>
      <c r="C35" s="50"/>
      <c r="D35" s="50"/>
      <c r="E35" s="50"/>
      <c r="F35" s="53"/>
      <c r="G35" s="53"/>
      <c r="H35" s="53"/>
      <c r="I35" s="53"/>
      <c r="J35" s="53"/>
      <c r="K35" s="53"/>
      <c r="L35" s="53"/>
    </row>
    <row r="36" spans="1:14" ht="78.75" customHeight="1" x14ac:dyDescent="0.2">
      <c r="A36" s="50"/>
      <c r="B36" s="128" t="s">
        <v>123</v>
      </c>
      <c r="C36" s="128"/>
      <c r="D36" s="128"/>
      <c r="E36" s="128"/>
      <c r="F36" s="128"/>
      <c r="G36" s="128"/>
      <c r="H36" s="128"/>
      <c r="I36" s="53"/>
      <c r="J36" s="53"/>
      <c r="K36" s="53"/>
      <c r="L36" s="53"/>
    </row>
    <row r="37" spans="1:14" ht="14.25" customHeight="1" x14ac:dyDescent="0.2">
      <c r="A37" s="50"/>
      <c r="B37" s="50"/>
      <c r="C37" s="50"/>
      <c r="D37" s="50"/>
      <c r="E37" s="50"/>
      <c r="F37" s="53"/>
      <c r="G37" s="53"/>
      <c r="H37" s="53"/>
      <c r="I37" s="53"/>
      <c r="J37" s="53"/>
      <c r="K37" s="53"/>
      <c r="L37" s="53"/>
    </row>
    <row r="38" spans="1:14" ht="14.25" x14ac:dyDescent="0.2">
      <c r="A38" s="50">
        <f>MAX($A$1:A22)+1</f>
        <v>10</v>
      </c>
      <c r="B38" s="129" t="s">
        <v>124</v>
      </c>
      <c r="C38" s="129"/>
      <c r="D38" s="129"/>
      <c r="E38" s="129"/>
      <c r="F38" s="129"/>
      <c r="G38" s="129"/>
      <c r="H38" s="129"/>
      <c r="I38" s="53"/>
      <c r="J38" s="53"/>
      <c r="K38" s="53"/>
      <c r="L38" s="53"/>
    </row>
    <row r="39" spans="1:14" ht="14.25" x14ac:dyDescent="0.2">
      <c r="A39" s="50"/>
      <c r="B39" s="56"/>
      <c r="C39" s="56"/>
      <c r="D39" s="56"/>
      <c r="E39" s="56"/>
      <c r="F39" s="56"/>
      <c r="G39" s="56"/>
      <c r="H39" s="56"/>
      <c r="I39" s="53"/>
      <c r="J39" s="53"/>
      <c r="K39" s="53"/>
      <c r="L39" s="53"/>
    </row>
    <row r="40" spans="1:14" ht="14.25" x14ac:dyDescent="0.2">
      <c r="A40" s="50">
        <f>MAX($A$1:A39)+1</f>
        <v>11</v>
      </c>
      <c r="B40" s="129" t="s">
        <v>125</v>
      </c>
      <c r="C40" s="129"/>
      <c r="D40" s="129"/>
      <c r="E40" s="129"/>
      <c r="F40" s="129"/>
      <c r="G40" s="129"/>
      <c r="H40" s="129"/>
      <c r="I40" s="53"/>
      <c r="J40" s="53"/>
      <c r="K40" s="53"/>
      <c r="L40" s="53"/>
    </row>
    <row r="41" spans="1:14" ht="14.25" x14ac:dyDescent="0.2">
      <c r="A41" s="50"/>
      <c r="B41" s="50"/>
      <c r="C41" s="50"/>
      <c r="D41" s="50"/>
      <c r="E41" s="50"/>
      <c r="F41" s="53"/>
      <c r="G41" s="53"/>
      <c r="H41" s="53"/>
      <c r="I41" s="53"/>
      <c r="J41" s="53"/>
      <c r="K41" s="53"/>
      <c r="L41" s="53"/>
    </row>
    <row r="42" spans="1:14" ht="14.25" x14ac:dyDescent="0.2">
      <c r="A42" s="50">
        <f>MAX($A$1:A41)+1</f>
        <v>12</v>
      </c>
      <c r="B42" s="50" t="s">
        <v>126</v>
      </c>
      <c r="C42" s="50"/>
      <c r="D42" s="50"/>
      <c r="E42" s="50"/>
      <c r="F42" s="53"/>
      <c r="G42" s="53"/>
      <c r="H42" s="53"/>
      <c r="I42" s="53"/>
      <c r="J42" s="53"/>
      <c r="K42" s="53"/>
      <c r="L42" s="53"/>
    </row>
    <row r="43" spans="1:14" ht="14.25" x14ac:dyDescent="0.2">
      <c r="A43" s="50"/>
      <c r="B43" s="50"/>
      <c r="C43" s="50"/>
      <c r="D43" s="50"/>
      <c r="E43" s="50"/>
      <c r="F43" s="53"/>
      <c r="G43" s="53"/>
      <c r="H43" s="53"/>
      <c r="I43" s="53"/>
      <c r="J43" s="53"/>
      <c r="K43" s="53"/>
      <c r="L43" s="53"/>
    </row>
    <row r="44" spans="1:14" ht="14.25" x14ac:dyDescent="0.2">
      <c r="A44" s="50">
        <f>MAX($A$1:A43)+1</f>
        <v>13</v>
      </c>
      <c r="B44" s="50" t="s">
        <v>127</v>
      </c>
      <c r="C44" s="50"/>
      <c r="D44" s="50"/>
      <c r="E44" s="50"/>
      <c r="F44" s="53"/>
      <c r="G44" s="53"/>
      <c r="H44" s="53"/>
      <c r="I44" s="53"/>
      <c r="J44" s="53"/>
      <c r="K44" s="53"/>
      <c r="L44" s="53"/>
    </row>
    <row r="45" spans="1:14" ht="14.25" x14ac:dyDescent="0.2">
      <c r="A45" s="50"/>
      <c r="B45" s="50"/>
      <c r="C45" s="50"/>
      <c r="D45" s="50"/>
      <c r="E45" s="50"/>
      <c r="F45" s="53"/>
      <c r="G45" s="53"/>
      <c r="H45" s="53"/>
      <c r="I45" s="53"/>
      <c r="J45" s="53"/>
      <c r="K45" s="53"/>
      <c r="L45" s="53"/>
    </row>
    <row r="46" spans="1:14" ht="14.25" x14ac:dyDescent="0.2">
      <c r="A46" s="50">
        <f>MAX($A$1:A45)+1</f>
        <v>14</v>
      </c>
      <c r="B46" s="50" t="s">
        <v>128</v>
      </c>
      <c r="C46" s="50"/>
      <c r="D46" s="50"/>
      <c r="E46" s="50"/>
      <c r="F46" s="53"/>
      <c r="G46" s="53"/>
      <c r="H46" s="53"/>
      <c r="I46" s="53"/>
      <c r="J46" s="53"/>
      <c r="K46" s="53"/>
      <c r="L46" s="53"/>
    </row>
    <row r="47" spans="1:14" ht="14.25" x14ac:dyDescent="0.2">
      <c r="A47" s="50"/>
      <c r="B47" s="50"/>
      <c r="C47" s="50"/>
      <c r="D47" s="50"/>
      <c r="E47" s="50"/>
      <c r="F47" s="53"/>
      <c r="G47" s="53"/>
      <c r="H47" s="53"/>
      <c r="I47" s="53"/>
      <c r="J47" s="53"/>
      <c r="K47" s="53"/>
      <c r="L47" s="53"/>
    </row>
    <row r="48" spans="1:14" ht="14.25" x14ac:dyDescent="0.2">
      <c r="A48" s="50">
        <f>MAX($A$1:A47)+1</f>
        <v>15</v>
      </c>
      <c r="B48" s="50" t="s">
        <v>129</v>
      </c>
      <c r="C48" s="50"/>
      <c r="D48" s="50"/>
      <c r="E48" s="50"/>
      <c r="F48" s="53"/>
      <c r="G48" s="53"/>
      <c r="H48" s="53"/>
      <c r="I48" s="53"/>
      <c r="J48" s="53"/>
      <c r="K48" s="53"/>
      <c r="L48" s="53"/>
    </row>
    <row r="49" spans="1:12" ht="14.25" x14ac:dyDescent="0.2">
      <c r="A49" s="50"/>
      <c r="B49" s="50"/>
      <c r="C49" s="50"/>
      <c r="D49" s="50"/>
      <c r="E49" s="50"/>
      <c r="F49" s="53"/>
      <c r="G49" s="53"/>
      <c r="H49" s="53"/>
      <c r="I49" s="53"/>
      <c r="J49" s="53"/>
      <c r="K49" s="53"/>
      <c r="L49" s="53"/>
    </row>
    <row r="50" spans="1:12" s="71" customFormat="1" ht="14.25" x14ac:dyDescent="0.2">
      <c r="A50" s="50">
        <f>MAX($A$1:A48)+1</f>
        <v>16</v>
      </c>
      <c r="B50" s="130" t="s">
        <v>130</v>
      </c>
      <c r="C50" s="130"/>
      <c r="D50" s="130"/>
      <c r="E50" s="130"/>
      <c r="F50" s="130"/>
      <c r="G50" s="130"/>
      <c r="H50" s="130"/>
      <c r="I50" s="70"/>
      <c r="J50" s="70"/>
      <c r="K50" s="70"/>
      <c r="L50" s="70"/>
    </row>
    <row r="51" spans="1:12" ht="14.25" x14ac:dyDescent="0.2">
      <c r="A51" s="72"/>
      <c r="B51" s="50"/>
      <c r="C51" s="50"/>
      <c r="D51" s="50"/>
      <c r="E51" s="50"/>
      <c r="F51" s="53"/>
      <c r="G51" s="53"/>
      <c r="H51" s="53"/>
      <c r="I51" s="53"/>
      <c r="J51" s="53"/>
      <c r="K51" s="53"/>
      <c r="L51" s="53"/>
    </row>
    <row r="52" spans="1:12" ht="15" x14ac:dyDescent="0.2">
      <c r="A52" s="50">
        <f>MAX($A$1:A51)+1</f>
        <v>17</v>
      </c>
      <c r="B52" s="129" t="s">
        <v>184</v>
      </c>
      <c r="C52" s="129"/>
      <c r="D52" s="129"/>
      <c r="E52" s="129"/>
      <c r="F52" s="129"/>
      <c r="G52" s="129"/>
      <c r="H52" s="129"/>
      <c r="I52" s="53"/>
      <c r="J52" s="53"/>
      <c r="K52" s="53"/>
      <c r="L52" s="53"/>
    </row>
    <row r="53" spans="1:12" ht="14.25" x14ac:dyDescent="0.2">
      <c r="A53" s="50"/>
      <c r="B53" s="50"/>
      <c r="C53" s="50"/>
      <c r="D53" s="50"/>
      <c r="E53" s="50"/>
      <c r="F53" s="53"/>
      <c r="G53" s="53"/>
      <c r="H53" s="53"/>
      <c r="I53" s="53"/>
      <c r="J53" s="53"/>
      <c r="K53" s="53"/>
      <c r="L53" s="53"/>
    </row>
    <row r="54" spans="1:12" ht="15" x14ac:dyDescent="0.2">
      <c r="A54" s="50" t="s">
        <v>131</v>
      </c>
      <c r="B54" s="50"/>
      <c r="C54" s="50"/>
      <c r="D54" s="50"/>
      <c r="E54" s="50" t="s">
        <v>132</v>
      </c>
      <c r="F54" s="53"/>
      <c r="G54" s="53"/>
      <c r="H54" s="53"/>
      <c r="I54" s="53"/>
      <c r="J54" s="53"/>
      <c r="K54" s="53"/>
      <c r="L54" s="53"/>
    </row>
    <row r="55" spans="1:12" ht="14.25" x14ac:dyDescent="0.2">
      <c r="A55" s="50"/>
      <c r="B55" s="50"/>
      <c r="C55" s="50"/>
      <c r="D55" s="50"/>
      <c r="E55" s="53"/>
      <c r="F55" s="53"/>
      <c r="G55" s="53"/>
      <c r="H55" s="53"/>
      <c r="I55" s="53"/>
      <c r="J55" s="53"/>
      <c r="K55" s="53"/>
      <c r="L55" s="53"/>
    </row>
    <row r="56" spans="1:12" ht="14.25" x14ac:dyDescent="0.2">
      <c r="A56" s="50"/>
      <c r="B56" s="50"/>
      <c r="C56" s="50"/>
      <c r="D56" s="50"/>
      <c r="E56" s="53"/>
      <c r="F56" s="53"/>
      <c r="G56" s="53"/>
      <c r="H56" s="53"/>
      <c r="I56" s="53"/>
      <c r="J56" s="53"/>
      <c r="K56" s="53"/>
      <c r="L56" s="53"/>
    </row>
    <row r="57" spans="1:12" ht="14.25" x14ac:dyDescent="0.2">
      <c r="A57" s="124" t="s">
        <v>191</v>
      </c>
      <c r="B57" s="124" t="s">
        <v>196</v>
      </c>
      <c r="C57" s="50"/>
      <c r="D57" s="50"/>
      <c r="E57" s="124" t="s">
        <v>192</v>
      </c>
      <c r="F57" s="125" t="s">
        <v>193</v>
      </c>
      <c r="G57" s="53"/>
      <c r="H57" s="53" t="s">
        <v>0</v>
      </c>
      <c r="I57" s="53"/>
      <c r="J57" s="53"/>
      <c r="K57" s="53"/>
      <c r="L57" s="53"/>
    </row>
    <row r="58" spans="1:12" ht="14.25" x14ac:dyDescent="0.2">
      <c r="A58" s="50" t="s">
        <v>133</v>
      </c>
      <c r="B58" s="50"/>
      <c r="C58" s="50"/>
      <c r="D58" s="50"/>
      <c r="E58" s="73" t="s">
        <v>134</v>
      </c>
      <c r="F58" s="74" t="s">
        <v>134</v>
      </c>
      <c r="G58" s="53"/>
      <c r="H58" s="53"/>
      <c r="I58" s="53"/>
      <c r="J58" s="53"/>
      <c r="K58" s="53"/>
      <c r="L58" s="53"/>
    </row>
    <row r="59" spans="1:12" ht="14.25" x14ac:dyDescent="0.2">
      <c r="A59" s="50"/>
      <c r="B59" s="50"/>
      <c r="C59" s="50"/>
      <c r="D59" s="50"/>
      <c r="E59" s="53"/>
      <c r="F59" s="53"/>
      <c r="G59" s="53"/>
      <c r="H59" s="53"/>
      <c r="I59" s="53"/>
      <c r="J59" s="53"/>
      <c r="K59" s="53"/>
      <c r="L59" s="53"/>
    </row>
    <row r="60" spans="1:12" ht="14.25" x14ac:dyDescent="0.2">
      <c r="A60" s="50"/>
      <c r="B60" s="50"/>
      <c r="C60" s="50"/>
      <c r="D60" s="50"/>
      <c r="E60" s="53"/>
      <c r="F60" s="53"/>
      <c r="G60" s="53"/>
      <c r="H60" s="53"/>
      <c r="I60" s="53"/>
      <c r="J60" s="53"/>
      <c r="K60" s="53"/>
      <c r="L60" s="53"/>
    </row>
    <row r="61" spans="1:12" ht="14.25" x14ac:dyDescent="0.2">
      <c r="A61" s="50"/>
      <c r="B61" s="50"/>
      <c r="C61" s="50"/>
      <c r="D61" s="50"/>
      <c r="E61" s="53"/>
      <c r="F61" s="53"/>
      <c r="G61" s="53"/>
      <c r="H61" s="53"/>
      <c r="I61" s="53"/>
      <c r="J61" s="53"/>
      <c r="K61" s="53"/>
      <c r="L61" s="53"/>
    </row>
    <row r="62" spans="1:12" ht="14.25" x14ac:dyDescent="0.2">
      <c r="A62" s="50"/>
      <c r="B62" s="50"/>
      <c r="C62" s="50"/>
      <c r="D62" s="50"/>
      <c r="E62" s="53"/>
      <c r="F62" s="53"/>
      <c r="G62" s="53"/>
      <c r="H62" s="53"/>
      <c r="I62" s="53"/>
      <c r="J62" s="53"/>
      <c r="K62" s="53"/>
      <c r="L62" s="53"/>
    </row>
    <row r="63" spans="1:12" ht="14.25" x14ac:dyDescent="0.2">
      <c r="A63" s="50" t="s">
        <v>135</v>
      </c>
      <c r="B63" s="75"/>
      <c r="C63" s="50"/>
      <c r="D63" s="50"/>
      <c r="E63" s="53" t="s">
        <v>194</v>
      </c>
      <c r="F63" s="53"/>
      <c r="G63" s="53"/>
      <c r="H63" s="53" t="s">
        <v>195</v>
      </c>
      <c r="I63" s="53"/>
      <c r="J63" s="53"/>
      <c r="K63" s="53"/>
      <c r="L63" s="53"/>
    </row>
    <row r="64" spans="1:12" ht="15" x14ac:dyDescent="0.2">
      <c r="A64" s="50" t="s">
        <v>136</v>
      </c>
      <c r="B64" s="123" t="s">
        <v>185</v>
      </c>
      <c r="C64" s="50"/>
      <c r="D64" s="50"/>
      <c r="E64" s="70" t="s">
        <v>137</v>
      </c>
      <c r="F64" s="53"/>
      <c r="G64" s="53"/>
      <c r="H64" s="70" t="s">
        <v>138</v>
      </c>
      <c r="I64" s="53"/>
      <c r="J64" s="53"/>
      <c r="K64" s="53"/>
      <c r="L64" s="53"/>
    </row>
    <row r="65" spans="1:12" ht="14.25" x14ac:dyDescent="0.2">
      <c r="A65" s="50"/>
      <c r="B65" s="50"/>
      <c r="C65" s="50"/>
      <c r="D65" s="50"/>
      <c r="E65" s="50"/>
      <c r="F65" s="53"/>
      <c r="G65" s="53"/>
      <c r="H65" s="53"/>
      <c r="I65" s="53"/>
      <c r="J65" s="53"/>
      <c r="K65" s="53"/>
      <c r="L65" s="53"/>
    </row>
    <row r="72" spans="1:12" x14ac:dyDescent="0.2">
      <c r="B72" s="54" t="s">
        <v>0</v>
      </c>
    </row>
    <row r="73" spans="1:12" x14ac:dyDescent="0.2">
      <c r="B73" s="54" t="s">
        <v>0</v>
      </c>
    </row>
    <row r="75" spans="1:12" x14ac:dyDescent="0.2">
      <c r="B75" s="54" t="s">
        <v>0</v>
      </c>
    </row>
    <row r="90" spans="1:1" x14ac:dyDescent="0.2">
      <c r="A90" s="77"/>
    </row>
  </sheetData>
  <mergeCells count="14">
    <mergeCell ref="B50:H50"/>
    <mergeCell ref="B52:H52"/>
    <mergeCell ref="B17:H17"/>
    <mergeCell ref="B20:H20"/>
    <mergeCell ref="B22:H22"/>
    <mergeCell ref="B36:H36"/>
    <mergeCell ref="B38:H38"/>
    <mergeCell ref="B40:H40"/>
    <mergeCell ref="B15:H15"/>
    <mergeCell ref="B5:H5"/>
    <mergeCell ref="B7:H7"/>
    <mergeCell ref="B8:H8"/>
    <mergeCell ref="B11:H11"/>
    <mergeCell ref="B13:H13"/>
  </mergeCells>
  <pageMargins left="0.1701388888888889" right="0.1701388888888889" top="0.22013888888888888" bottom="0.34027777777777779" header="0.51180555555555562" footer="0.51180555555555562"/>
  <pageSetup paperSize="9" scale="70" firstPageNumber="0" orientation="landscape" horizontalDpi="300" verticalDpi="300" r:id="rId1"/>
  <headerFooter alignWithMargins="0">
    <oddFooter>&amp;CFor internal use only</oddFooter>
    <evenFooter>&amp;CFor internal use only</evenFooter>
    <firstFooter>&amp;CFor internal use only</firstFooter>
  </headerFooter>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D38D-A5EB-4480-ABFF-E2F582D33416}">
  <sheetPr>
    <pageSetUpPr fitToPage="1"/>
  </sheetPr>
  <dimension ref="A1:F21"/>
  <sheetViews>
    <sheetView workbookViewId="0"/>
  </sheetViews>
  <sheetFormatPr defaultRowHeight="12" x14ac:dyDescent="0.2"/>
  <cols>
    <col min="1" max="1" width="3.7109375" style="105" customWidth="1"/>
    <col min="2" max="2" width="60" style="106" customWidth="1"/>
    <col min="3" max="3" width="37.140625" style="105" bestFit="1" customWidth="1"/>
    <col min="4" max="4" width="44.28515625" style="105" bestFit="1" customWidth="1"/>
    <col min="5" max="5" width="18.5703125" style="107" bestFit="1" customWidth="1"/>
    <col min="6" max="6" width="17.85546875" style="107" customWidth="1"/>
    <col min="7" max="256" width="9.140625" style="105"/>
    <col min="257" max="257" width="3.7109375" style="105" customWidth="1"/>
    <col min="258" max="258" width="44.28515625" style="105" customWidth="1"/>
    <col min="259" max="259" width="45.140625" style="105" customWidth="1"/>
    <col min="260" max="260" width="46.5703125" style="105" bestFit="1" customWidth="1"/>
    <col min="261" max="261" width="18.7109375" style="105" bestFit="1" customWidth="1"/>
    <col min="262" max="262" width="16" style="105" bestFit="1" customWidth="1"/>
    <col min="263" max="512" width="9.140625" style="105"/>
    <col min="513" max="513" width="3.7109375" style="105" customWidth="1"/>
    <col min="514" max="514" width="44.28515625" style="105" customWidth="1"/>
    <col min="515" max="515" width="45.140625" style="105" customWidth="1"/>
    <col min="516" max="516" width="46.5703125" style="105" bestFit="1" customWidth="1"/>
    <col min="517" max="517" width="18.7109375" style="105" bestFit="1" customWidth="1"/>
    <col min="518" max="518" width="16" style="105" bestFit="1" customWidth="1"/>
    <col min="519" max="768" width="9.140625" style="105"/>
    <col min="769" max="769" width="3.7109375" style="105" customWidth="1"/>
    <col min="770" max="770" width="44.28515625" style="105" customWidth="1"/>
    <col min="771" max="771" width="45.140625" style="105" customWidth="1"/>
    <col min="772" max="772" width="46.5703125" style="105" bestFit="1" customWidth="1"/>
    <col min="773" max="773" width="18.7109375" style="105" bestFit="1" customWidth="1"/>
    <col min="774" max="774" width="16" style="105" bestFit="1" customWidth="1"/>
    <col min="775" max="1024" width="9.140625" style="105"/>
    <col min="1025" max="1025" width="3.7109375" style="105" customWidth="1"/>
    <col min="1026" max="1026" width="44.28515625" style="105" customWidth="1"/>
    <col min="1027" max="1027" width="45.140625" style="105" customWidth="1"/>
    <col min="1028" max="1028" width="46.5703125" style="105" bestFit="1" customWidth="1"/>
    <col min="1029" max="1029" width="18.7109375" style="105" bestFit="1" customWidth="1"/>
    <col min="1030" max="1030" width="16" style="105" bestFit="1" customWidth="1"/>
    <col min="1031" max="1280" width="9.140625" style="105"/>
    <col min="1281" max="1281" width="3.7109375" style="105" customWidth="1"/>
    <col min="1282" max="1282" width="44.28515625" style="105" customWidth="1"/>
    <col min="1283" max="1283" width="45.140625" style="105" customWidth="1"/>
    <col min="1284" max="1284" width="46.5703125" style="105" bestFit="1" customWidth="1"/>
    <col min="1285" max="1285" width="18.7109375" style="105" bestFit="1" customWidth="1"/>
    <col min="1286" max="1286" width="16" style="105" bestFit="1" customWidth="1"/>
    <col min="1287" max="1536" width="9.140625" style="105"/>
    <col min="1537" max="1537" width="3.7109375" style="105" customWidth="1"/>
    <col min="1538" max="1538" width="44.28515625" style="105" customWidth="1"/>
    <col min="1539" max="1539" width="45.140625" style="105" customWidth="1"/>
    <col min="1540" max="1540" width="46.5703125" style="105" bestFit="1" customWidth="1"/>
    <col min="1541" max="1541" width="18.7109375" style="105" bestFit="1" customWidth="1"/>
    <col min="1542" max="1542" width="16" style="105" bestFit="1" customWidth="1"/>
    <col min="1543" max="1792" width="9.140625" style="105"/>
    <col min="1793" max="1793" width="3.7109375" style="105" customWidth="1"/>
    <col min="1794" max="1794" width="44.28515625" style="105" customWidth="1"/>
    <col min="1795" max="1795" width="45.140625" style="105" customWidth="1"/>
    <col min="1796" max="1796" width="46.5703125" style="105" bestFit="1" customWidth="1"/>
    <col min="1797" max="1797" width="18.7109375" style="105" bestFit="1" customWidth="1"/>
    <col min="1798" max="1798" width="16" style="105" bestFit="1" customWidth="1"/>
    <col min="1799" max="2048" width="9.140625" style="105"/>
    <col min="2049" max="2049" width="3.7109375" style="105" customWidth="1"/>
    <col min="2050" max="2050" width="44.28515625" style="105" customWidth="1"/>
    <col min="2051" max="2051" width="45.140625" style="105" customWidth="1"/>
    <col min="2052" max="2052" width="46.5703125" style="105" bestFit="1" customWidth="1"/>
    <col min="2053" max="2053" width="18.7109375" style="105" bestFit="1" customWidth="1"/>
    <col min="2054" max="2054" width="16" style="105" bestFit="1" customWidth="1"/>
    <col min="2055" max="2304" width="9.140625" style="105"/>
    <col min="2305" max="2305" width="3.7109375" style="105" customWidth="1"/>
    <col min="2306" max="2306" width="44.28515625" style="105" customWidth="1"/>
    <col min="2307" max="2307" width="45.140625" style="105" customWidth="1"/>
    <col min="2308" max="2308" width="46.5703125" style="105" bestFit="1" customWidth="1"/>
    <col min="2309" max="2309" width="18.7109375" style="105" bestFit="1" customWidth="1"/>
    <col min="2310" max="2310" width="16" style="105" bestFit="1" customWidth="1"/>
    <col min="2311" max="2560" width="9.140625" style="105"/>
    <col min="2561" max="2561" width="3.7109375" style="105" customWidth="1"/>
    <col min="2562" max="2562" width="44.28515625" style="105" customWidth="1"/>
    <col min="2563" max="2563" width="45.140625" style="105" customWidth="1"/>
    <col min="2564" max="2564" width="46.5703125" style="105" bestFit="1" customWidth="1"/>
    <col min="2565" max="2565" width="18.7109375" style="105" bestFit="1" customWidth="1"/>
    <col min="2566" max="2566" width="16" style="105" bestFit="1" customWidth="1"/>
    <col min="2567" max="2816" width="9.140625" style="105"/>
    <col min="2817" max="2817" width="3.7109375" style="105" customWidth="1"/>
    <col min="2818" max="2818" width="44.28515625" style="105" customWidth="1"/>
    <col min="2819" max="2819" width="45.140625" style="105" customWidth="1"/>
    <col min="2820" max="2820" width="46.5703125" style="105" bestFit="1" customWidth="1"/>
    <col min="2821" max="2821" width="18.7109375" style="105" bestFit="1" customWidth="1"/>
    <col min="2822" max="2822" width="16" style="105" bestFit="1" customWidth="1"/>
    <col min="2823" max="3072" width="9.140625" style="105"/>
    <col min="3073" max="3073" width="3.7109375" style="105" customWidth="1"/>
    <col min="3074" max="3074" width="44.28515625" style="105" customWidth="1"/>
    <col min="3075" max="3075" width="45.140625" style="105" customWidth="1"/>
    <col min="3076" max="3076" width="46.5703125" style="105" bestFit="1" customWidth="1"/>
    <col min="3077" max="3077" width="18.7109375" style="105" bestFit="1" customWidth="1"/>
    <col min="3078" max="3078" width="16" style="105" bestFit="1" customWidth="1"/>
    <col min="3079" max="3328" width="9.140625" style="105"/>
    <col min="3329" max="3329" width="3.7109375" style="105" customWidth="1"/>
    <col min="3330" max="3330" width="44.28515625" style="105" customWidth="1"/>
    <col min="3331" max="3331" width="45.140625" style="105" customWidth="1"/>
    <col min="3332" max="3332" width="46.5703125" style="105" bestFit="1" customWidth="1"/>
    <col min="3333" max="3333" width="18.7109375" style="105" bestFit="1" customWidth="1"/>
    <col min="3334" max="3334" width="16" style="105" bestFit="1" customWidth="1"/>
    <col min="3335" max="3584" width="9.140625" style="105"/>
    <col min="3585" max="3585" width="3.7109375" style="105" customWidth="1"/>
    <col min="3586" max="3586" width="44.28515625" style="105" customWidth="1"/>
    <col min="3587" max="3587" width="45.140625" style="105" customWidth="1"/>
    <col min="3588" max="3588" width="46.5703125" style="105" bestFit="1" customWidth="1"/>
    <col min="3589" max="3589" width="18.7109375" style="105" bestFit="1" customWidth="1"/>
    <col min="3590" max="3590" width="16" style="105" bestFit="1" customWidth="1"/>
    <col min="3591" max="3840" width="9.140625" style="105"/>
    <col min="3841" max="3841" width="3.7109375" style="105" customWidth="1"/>
    <col min="3842" max="3842" width="44.28515625" style="105" customWidth="1"/>
    <col min="3843" max="3843" width="45.140625" style="105" customWidth="1"/>
    <col min="3844" max="3844" width="46.5703125" style="105" bestFit="1" customWidth="1"/>
    <col min="3845" max="3845" width="18.7109375" style="105" bestFit="1" customWidth="1"/>
    <col min="3846" max="3846" width="16" style="105" bestFit="1" customWidth="1"/>
    <col min="3847" max="4096" width="9.140625" style="105"/>
    <col min="4097" max="4097" width="3.7109375" style="105" customWidth="1"/>
    <col min="4098" max="4098" width="44.28515625" style="105" customWidth="1"/>
    <col min="4099" max="4099" width="45.140625" style="105" customWidth="1"/>
    <col min="4100" max="4100" width="46.5703125" style="105" bestFit="1" customWidth="1"/>
    <col min="4101" max="4101" width="18.7109375" style="105" bestFit="1" customWidth="1"/>
    <col min="4102" max="4102" width="16" style="105" bestFit="1" customWidth="1"/>
    <col min="4103" max="4352" width="9.140625" style="105"/>
    <col min="4353" max="4353" width="3.7109375" style="105" customWidth="1"/>
    <col min="4354" max="4354" width="44.28515625" style="105" customWidth="1"/>
    <col min="4355" max="4355" width="45.140625" style="105" customWidth="1"/>
    <col min="4356" max="4356" width="46.5703125" style="105" bestFit="1" customWidth="1"/>
    <col min="4357" max="4357" width="18.7109375" style="105" bestFit="1" customWidth="1"/>
    <col min="4358" max="4358" width="16" style="105" bestFit="1" customWidth="1"/>
    <col min="4359" max="4608" width="9.140625" style="105"/>
    <col min="4609" max="4609" width="3.7109375" style="105" customWidth="1"/>
    <col min="4610" max="4610" width="44.28515625" style="105" customWidth="1"/>
    <col min="4611" max="4611" width="45.140625" style="105" customWidth="1"/>
    <col min="4612" max="4612" width="46.5703125" style="105" bestFit="1" customWidth="1"/>
    <col min="4613" max="4613" width="18.7109375" style="105" bestFit="1" customWidth="1"/>
    <col min="4614" max="4614" width="16" style="105" bestFit="1" customWidth="1"/>
    <col min="4615" max="4864" width="9.140625" style="105"/>
    <col min="4865" max="4865" width="3.7109375" style="105" customWidth="1"/>
    <col min="4866" max="4866" width="44.28515625" style="105" customWidth="1"/>
    <col min="4867" max="4867" width="45.140625" style="105" customWidth="1"/>
    <col min="4868" max="4868" width="46.5703125" style="105" bestFit="1" customWidth="1"/>
    <col min="4869" max="4869" width="18.7109375" style="105" bestFit="1" customWidth="1"/>
    <col min="4870" max="4870" width="16" style="105" bestFit="1" customWidth="1"/>
    <col min="4871" max="5120" width="9.140625" style="105"/>
    <col min="5121" max="5121" width="3.7109375" style="105" customWidth="1"/>
    <col min="5122" max="5122" width="44.28515625" style="105" customWidth="1"/>
    <col min="5123" max="5123" width="45.140625" style="105" customWidth="1"/>
    <col min="5124" max="5124" width="46.5703125" style="105" bestFit="1" customWidth="1"/>
    <col min="5125" max="5125" width="18.7109375" style="105" bestFit="1" customWidth="1"/>
    <col min="5126" max="5126" width="16" style="105" bestFit="1" customWidth="1"/>
    <col min="5127" max="5376" width="9.140625" style="105"/>
    <col min="5377" max="5377" width="3.7109375" style="105" customWidth="1"/>
    <col min="5378" max="5378" width="44.28515625" style="105" customWidth="1"/>
    <col min="5379" max="5379" width="45.140625" style="105" customWidth="1"/>
    <col min="5380" max="5380" width="46.5703125" style="105" bestFit="1" customWidth="1"/>
    <col min="5381" max="5381" width="18.7109375" style="105" bestFit="1" customWidth="1"/>
    <col min="5382" max="5382" width="16" style="105" bestFit="1" customWidth="1"/>
    <col min="5383" max="5632" width="9.140625" style="105"/>
    <col min="5633" max="5633" width="3.7109375" style="105" customWidth="1"/>
    <col min="5634" max="5634" width="44.28515625" style="105" customWidth="1"/>
    <col min="5635" max="5635" width="45.140625" style="105" customWidth="1"/>
    <col min="5636" max="5636" width="46.5703125" style="105" bestFit="1" customWidth="1"/>
    <col min="5637" max="5637" width="18.7109375" style="105" bestFit="1" customWidth="1"/>
    <col min="5638" max="5638" width="16" style="105" bestFit="1" customWidth="1"/>
    <col min="5639" max="5888" width="9.140625" style="105"/>
    <col min="5889" max="5889" width="3.7109375" style="105" customWidth="1"/>
    <col min="5890" max="5890" width="44.28515625" style="105" customWidth="1"/>
    <col min="5891" max="5891" width="45.140625" style="105" customWidth="1"/>
    <col min="5892" max="5892" width="46.5703125" style="105" bestFit="1" customWidth="1"/>
    <col min="5893" max="5893" width="18.7109375" style="105" bestFit="1" customWidth="1"/>
    <col min="5894" max="5894" width="16" style="105" bestFit="1" customWidth="1"/>
    <col min="5895" max="6144" width="9.140625" style="105"/>
    <col min="6145" max="6145" width="3.7109375" style="105" customWidth="1"/>
    <col min="6146" max="6146" width="44.28515625" style="105" customWidth="1"/>
    <col min="6147" max="6147" width="45.140625" style="105" customWidth="1"/>
    <col min="6148" max="6148" width="46.5703125" style="105" bestFit="1" customWidth="1"/>
    <col min="6149" max="6149" width="18.7109375" style="105" bestFit="1" customWidth="1"/>
    <col min="6150" max="6150" width="16" style="105" bestFit="1" customWidth="1"/>
    <col min="6151" max="6400" width="9.140625" style="105"/>
    <col min="6401" max="6401" width="3.7109375" style="105" customWidth="1"/>
    <col min="6402" max="6402" width="44.28515625" style="105" customWidth="1"/>
    <col min="6403" max="6403" width="45.140625" style="105" customWidth="1"/>
    <col min="6404" max="6404" width="46.5703125" style="105" bestFit="1" customWidth="1"/>
    <col min="6405" max="6405" width="18.7109375" style="105" bestFit="1" customWidth="1"/>
    <col min="6406" max="6406" width="16" style="105" bestFit="1" customWidth="1"/>
    <col min="6407" max="6656" width="9.140625" style="105"/>
    <col min="6657" max="6657" width="3.7109375" style="105" customWidth="1"/>
    <col min="6658" max="6658" width="44.28515625" style="105" customWidth="1"/>
    <col min="6659" max="6659" width="45.140625" style="105" customWidth="1"/>
    <col min="6660" max="6660" width="46.5703125" style="105" bestFit="1" customWidth="1"/>
    <col min="6661" max="6661" width="18.7109375" style="105" bestFit="1" customWidth="1"/>
    <col min="6662" max="6662" width="16" style="105" bestFit="1" customWidth="1"/>
    <col min="6663" max="6912" width="9.140625" style="105"/>
    <col min="6913" max="6913" width="3.7109375" style="105" customWidth="1"/>
    <col min="6914" max="6914" width="44.28515625" style="105" customWidth="1"/>
    <col min="6915" max="6915" width="45.140625" style="105" customWidth="1"/>
    <col min="6916" max="6916" width="46.5703125" style="105" bestFit="1" customWidth="1"/>
    <col min="6917" max="6917" width="18.7109375" style="105" bestFit="1" customWidth="1"/>
    <col min="6918" max="6918" width="16" style="105" bestFit="1" customWidth="1"/>
    <col min="6919" max="7168" width="9.140625" style="105"/>
    <col min="7169" max="7169" width="3.7109375" style="105" customWidth="1"/>
    <col min="7170" max="7170" width="44.28515625" style="105" customWidth="1"/>
    <col min="7171" max="7171" width="45.140625" style="105" customWidth="1"/>
    <col min="7172" max="7172" width="46.5703125" style="105" bestFit="1" customWidth="1"/>
    <col min="7173" max="7173" width="18.7109375" style="105" bestFit="1" customWidth="1"/>
    <col min="7174" max="7174" width="16" style="105" bestFit="1" customWidth="1"/>
    <col min="7175" max="7424" width="9.140625" style="105"/>
    <col min="7425" max="7425" width="3.7109375" style="105" customWidth="1"/>
    <col min="7426" max="7426" width="44.28515625" style="105" customWidth="1"/>
    <col min="7427" max="7427" width="45.140625" style="105" customWidth="1"/>
    <col min="7428" max="7428" width="46.5703125" style="105" bestFit="1" customWidth="1"/>
    <col min="7429" max="7429" width="18.7109375" style="105" bestFit="1" customWidth="1"/>
    <col min="7430" max="7430" width="16" style="105" bestFit="1" customWidth="1"/>
    <col min="7431" max="7680" width="9.140625" style="105"/>
    <col min="7681" max="7681" width="3.7109375" style="105" customWidth="1"/>
    <col min="7682" max="7682" width="44.28515625" style="105" customWidth="1"/>
    <col min="7683" max="7683" width="45.140625" style="105" customWidth="1"/>
    <col min="7684" max="7684" width="46.5703125" style="105" bestFit="1" customWidth="1"/>
    <col min="7685" max="7685" width="18.7109375" style="105" bestFit="1" customWidth="1"/>
    <col min="7686" max="7686" width="16" style="105" bestFit="1" customWidth="1"/>
    <col min="7687" max="7936" width="9.140625" style="105"/>
    <col min="7937" max="7937" width="3.7109375" style="105" customWidth="1"/>
    <col min="7938" max="7938" width="44.28515625" style="105" customWidth="1"/>
    <col min="7939" max="7939" width="45.140625" style="105" customWidth="1"/>
    <col min="7940" max="7940" width="46.5703125" style="105" bestFit="1" customWidth="1"/>
    <col min="7941" max="7941" width="18.7109375" style="105" bestFit="1" customWidth="1"/>
    <col min="7942" max="7942" width="16" style="105" bestFit="1" customWidth="1"/>
    <col min="7943" max="8192" width="9.140625" style="105"/>
    <col min="8193" max="8193" width="3.7109375" style="105" customWidth="1"/>
    <col min="8194" max="8194" width="44.28515625" style="105" customWidth="1"/>
    <col min="8195" max="8195" width="45.140625" style="105" customWidth="1"/>
    <col min="8196" max="8196" width="46.5703125" style="105" bestFit="1" customWidth="1"/>
    <col min="8197" max="8197" width="18.7109375" style="105" bestFit="1" customWidth="1"/>
    <col min="8198" max="8198" width="16" style="105" bestFit="1" customWidth="1"/>
    <col min="8199" max="8448" width="9.140625" style="105"/>
    <col min="8449" max="8449" width="3.7109375" style="105" customWidth="1"/>
    <col min="8450" max="8450" width="44.28515625" style="105" customWidth="1"/>
    <col min="8451" max="8451" width="45.140625" style="105" customWidth="1"/>
    <col min="8452" max="8452" width="46.5703125" style="105" bestFit="1" customWidth="1"/>
    <col min="8453" max="8453" width="18.7109375" style="105" bestFit="1" customWidth="1"/>
    <col min="8454" max="8454" width="16" style="105" bestFit="1" customWidth="1"/>
    <col min="8455" max="8704" width="9.140625" style="105"/>
    <col min="8705" max="8705" width="3.7109375" style="105" customWidth="1"/>
    <col min="8706" max="8706" width="44.28515625" style="105" customWidth="1"/>
    <col min="8707" max="8707" width="45.140625" style="105" customWidth="1"/>
    <col min="8708" max="8708" width="46.5703125" style="105" bestFit="1" customWidth="1"/>
    <col min="8709" max="8709" width="18.7109375" style="105" bestFit="1" customWidth="1"/>
    <col min="8710" max="8710" width="16" style="105" bestFit="1" customWidth="1"/>
    <col min="8711" max="8960" width="9.140625" style="105"/>
    <col min="8961" max="8961" width="3.7109375" style="105" customWidth="1"/>
    <col min="8962" max="8962" width="44.28515625" style="105" customWidth="1"/>
    <col min="8963" max="8963" width="45.140625" style="105" customWidth="1"/>
    <col min="8964" max="8964" width="46.5703125" style="105" bestFit="1" customWidth="1"/>
    <col min="8965" max="8965" width="18.7109375" style="105" bestFit="1" customWidth="1"/>
    <col min="8966" max="8966" width="16" style="105" bestFit="1" customWidth="1"/>
    <col min="8967" max="9216" width="9.140625" style="105"/>
    <col min="9217" max="9217" width="3.7109375" style="105" customWidth="1"/>
    <col min="9218" max="9218" width="44.28515625" style="105" customWidth="1"/>
    <col min="9219" max="9219" width="45.140625" style="105" customWidth="1"/>
    <col min="9220" max="9220" width="46.5703125" style="105" bestFit="1" customWidth="1"/>
    <col min="9221" max="9221" width="18.7109375" style="105" bestFit="1" customWidth="1"/>
    <col min="9222" max="9222" width="16" style="105" bestFit="1" customWidth="1"/>
    <col min="9223" max="9472" width="9.140625" style="105"/>
    <col min="9473" max="9473" width="3.7109375" style="105" customWidth="1"/>
    <col min="9474" max="9474" width="44.28515625" style="105" customWidth="1"/>
    <col min="9475" max="9475" width="45.140625" style="105" customWidth="1"/>
    <col min="9476" max="9476" width="46.5703125" style="105" bestFit="1" customWidth="1"/>
    <col min="9477" max="9477" width="18.7109375" style="105" bestFit="1" customWidth="1"/>
    <col min="9478" max="9478" width="16" style="105" bestFit="1" customWidth="1"/>
    <col min="9479" max="9728" width="9.140625" style="105"/>
    <col min="9729" max="9729" width="3.7109375" style="105" customWidth="1"/>
    <col min="9730" max="9730" width="44.28515625" style="105" customWidth="1"/>
    <col min="9731" max="9731" width="45.140625" style="105" customWidth="1"/>
    <col min="9732" max="9732" width="46.5703125" style="105" bestFit="1" customWidth="1"/>
    <col min="9733" max="9733" width="18.7109375" style="105" bestFit="1" customWidth="1"/>
    <col min="9734" max="9734" width="16" style="105" bestFit="1" customWidth="1"/>
    <col min="9735" max="9984" width="9.140625" style="105"/>
    <col min="9985" max="9985" width="3.7109375" style="105" customWidth="1"/>
    <col min="9986" max="9986" width="44.28515625" style="105" customWidth="1"/>
    <col min="9987" max="9987" width="45.140625" style="105" customWidth="1"/>
    <col min="9988" max="9988" width="46.5703125" style="105" bestFit="1" customWidth="1"/>
    <col min="9989" max="9989" width="18.7109375" style="105" bestFit="1" customWidth="1"/>
    <col min="9990" max="9990" width="16" style="105" bestFit="1" customWidth="1"/>
    <col min="9991" max="10240" width="9.140625" style="105"/>
    <col min="10241" max="10241" width="3.7109375" style="105" customWidth="1"/>
    <col min="10242" max="10242" width="44.28515625" style="105" customWidth="1"/>
    <col min="10243" max="10243" width="45.140625" style="105" customWidth="1"/>
    <col min="10244" max="10244" width="46.5703125" style="105" bestFit="1" customWidth="1"/>
    <col min="10245" max="10245" width="18.7109375" style="105" bestFit="1" customWidth="1"/>
    <col min="10246" max="10246" width="16" style="105" bestFit="1" customWidth="1"/>
    <col min="10247" max="10496" width="9.140625" style="105"/>
    <col min="10497" max="10497" width="3.7109375" style="105" customWidth="1"/>
    <col min="10498" max="10498" width="44.28515625" style="105" customWidth="1"/>
    <col min="10499" max="10499" width="45.140625" style="105" customWidth="1"/>
    <col min="10500" max="10500" width="46.5703125" style="105" bestFit="1" customWidth="1"/>
    <col min="10501" max="10501" width="18.7109375" style="105" bestFit="1" customWidth="1"/>
    <col min="10502" max="10502" width="16" style="105" bestFit="1" customWidth="1"/>
    <col min="10503" max="10752" width="9.140625" style="105"/>
    <col min="10753" max="10753" width="3.7109375" style="105" customWidth="1"/>
    <col min="10754" max="10754" width="44.28515625" style="105" customWidth="1"/>
    <col min="10755" max="10755" width="45.140625" style="105" customWidth="1"/>
    <col min="10756" max="10756" width="46.5703125" style="105" bestFit="1" customWidth="1"/>
    <col min="10757" max="10757" width="18.7109375" style="105" bestFit="1" customWidth="1"/>
    <col min="10758" max="10758" width="16" style="105" bestFit="1" customWidth="1"/>
    <col min="10759" max="11008" width="9.140625" style="105"/>
    <col min="11009" max="11009" width="3.7109375" style="105" customWidth="1"/>
    <col min="11010" max="11010" width="44.28515625" style="105" customWidth="1"/>
    <col min="11011" max="11011" width="45.140625" style="105" customWidth="1"/>
    <col min="11012" max="11012" width="46.5703125" style="105" bestFit="1" customWidth="1"/>
    <col min="11013" max="11013" width="18.7109375" style="105" bestFit="1" customWidth="1"/>
    <col min="11014" max="11014" width="16" style="105" bestFit="1" customWidth="1"/>
    <col min="11015" max="11264" width="9.140625" style="105"/>
    <col min="11265" max="11265" width="3.7109375" style="105" customWidth="1"/>
    <col min="11266" max="11266" width="44.28515625" style="105" customWidth="1"/>
    <col min="11267" max="11267" width="45.140625" style="105" customWidth="1"/>
    <col min="11268" max="11268" width="46.5703125" style="105" bestFit="1" customWidth="1"/>
    <col min="11269" max="11269" width="18.7109375" style="105" bestFit="1" customWidth="1"/>
    <col min="11270" max="11270" width="16" style="105" bestFit="1" customWidth="1"/>
    <col min="11271" max="11520" width="9.140625" style="105"/>
    <col min="11521" max="11521" width="3.7109375" style="105" customWidth="1"/>
    <col min="11522" max="11522" width="44.28515625" style="105" customWidth="1"/>
    <col min="11523" max="11523" width="45.140625" style="105" customWidth="1"/>
    <col min="11524" max="11524" width="46.5703125" style="105" bestFit="1" customWidth="1"/>
    <col min="11525" max="11525" width="18.7109375" style="105" bestFit="1" customWidth="1"/>
    <col min="11526" max="11526" width="16" style="105" bestFit="1" customWidth="1"/>
    <col min="11527" max="11776" width="9.140625" style="105"/>
    <col min="11777" max="11777" width="3.7109375" style="105" customWidth="1"/>
    <col min="11778" max="11778" width="44.28515625" style="105" customWidth="1"/>
    <col min="11779" max="11779" width="45.140625" style="105" customWidth="1"/>
    <col min="11780" max="11780" width="46.5703125" style="105" bestFit="1" customWidth="1"/>
    <col min="11781" max="11781" width="18.7109375" style="105" bestFit="1" customWidth="1"/>
    <col min="11782" max="11782" width="16" style="105" bestFit="1" customWidth="1"/>
    <col min="11783" max="12032" width="9.140625" style="105"/>
    <col min="12033" max="12033" width="3.7109375" style="105" customWidth="1"/>
    <col min="12034" max="12034" width="44.28515625" style="105" customWidth="1"/>
    <col min="12035" max="12035" width="45.140625" style="105" customWidth="1"/>
    <col min="12036" max="12036" width="46.5703125" style="105" bestFit="1" customWidth="1"/>
    <col min="12037" max="12037" width="18.7109375" style="105" bestFit="1" customWidth="1"/>
    <col min="12038" max="12038" width="16" style="105" bestFit="1" customWidth="1"/>
    <col min="12039" max="12288" width="9.140625" style="105"/>
    <col min="12289" max="12289" width="3.7109375" style="105" customWidth="1"/>
    <col min="12290" max="12290" width="44.28515625" style="105" customWidth="1"/>
    <col min="12291" max="12291" width="45.140625" style="105" customWidth="1"/>
    <col min="12292" max="12292" width="46.5703125" style="105" bestFit="1" customWidth="1"/>
    <col min="12293" max="12293" width="18.7109375" style="105" bestFit="1" customWidth="1"/>
    <col min="12294" max="12294" width="16" style="105" bestFit="1" customWidth="1"/>
    <col min="12295" max="12544" width="9.140625" style="105"/>
    <col min="12545" max="12545" width="3.7109375" style="105" customWidth="1"/>
    <col min="12546" max="12546" width="44.28515625" style="105" customWidth="1"/>
    <col min="12547" max="12547" width="45.140625" style="105" customWidth="1"/>
    <col min="12548" max="12548" width="46.5703125" style="105" bestFit="1" customWidth="1"/>
    <col min="12549" max="12549" width="18.7109375" style="105" bestFit="1" customWidth="1"/>
    <col min="12550" max="12550" width="16" style="105" bestFit="1" customWidth="1"/>
    <col min="12551" max="12800" width="9.140625" style="105"/>
    <col min="12801" max="12801" width="3.7109375" style="105" customWidth="1"/>
    <col min="12802" max="12802" width="44.28515625" style="105" customWidth="1"/>
    <col min="12803" max="12803" width="45.140625" style="105" customWidth="1"/>
    <col min="12804" max="12804" width="46.5703125" style="105" bestFit="1" customWidth="1"/>
    <col min="12805" max="12805" width="18.7109375" style="105" bestFit="1" customWidth="1"/>
    <col min="12806" max="12806" width="16" style="105" bestFit="1" customWidth="1"/>
    <col min="12807" max="13056" width="9.140625" style="105"/>
    <col min="13057" max="13057" width="3.7109375" style="105" customWidth="1"/>
    <col min="13058" max="13058" width="44.28515625" style="105" customWidth="1"/>
    <col min="13059" max="13059" width="45.140625" style="105" customWidth="1"/>
    <col min="13060" max="13060" width="46.5703125" style="105" bestFit="1" customWidth="1"/>
    <col min="13061" max="13061" width="18.7109375" style="105" bestFit="1" customWidth="1"/>
    <col min="13062" max="13062" width="16" style="105" bestFit="1" customWidth="1"/>
    <col min="13063" max="13312" width="9.140625" style="105"/>
    <col min="13313" max="13313" width="3.7109375" style="105" customWidth="1"/>
    <col min="13314" max="13314" width="44.28515625" style="105" customWidth="1"/>
    <col min="13315" max="13315" width="45.140625" style="105" customWidth="1"/>
    <col min="13316" max="13316" width="46.5703125" style="105" bestFit="1" customWidth="1"/>
    <col min="13317" max="13317" width="18.7109375" style="105" bestFit="1" customWidth="1"/>
    <col min="13318" max="13318" width="16" style="105" bestFit="1" customWidth="1"/>
    <col min="13319" max="13568" width="9.140625" style="105"/>
    <col min="13569" max="13569" width="3.7109375" style="105" customWidth="1"/>
    <col min="13570" max="13570" width="44.28515625" style="105" customWidth="1"/>
    <col min="13571" max="13571" width="45.140625" style="105" customWidth="1"/>
    <col min="13572" max="13572" width="46.5703125" style="105" bestFit="1" customWidth="1"/>
    <col min="13573" max="13573" width="18.7109375" style="105" bestFit="1" customWidth="1"/>
    <col min="13574" max="13574" width="16" style="105" bestFit="1" customWidth="1"/>
    <col min="13575" max="13824" width="9.140625" style="105"/>
    <col min="13825" max="13825" width="3.7109375" style="105" customWidth="1"/>
    <col min="13826" max="13826" width="44.28515625" style="105" customWidth="1"/>
    <col min="13827" max="13827" width="45.140625" style="105" customWidth="1"/>
    <col min="13828" max="13828" width="46.5703125" style="105" bestFit="1" customWidth="1"/>
    <col min="13829" max="13829" width="18.7109375" style="105" bestFit="1" customWidth="1"/>
    <col min="13830" max="13830" width="16" style="105" bestFit="1" customWidth="1"/>
    <col min="13831" max="14080" width="9.140625" style="105"/>
    <col min="14081" max="14081" width="3.7109375" style="105" customWidth="1"/>
    <col min="14082" max="14082" width="44.28515625" style="105" customWidth="1"/>
    <col min="14083" max="14083" width="45.140625" style="105" customWidth="1"/>
    <col min="14084" max="14084" width="46.5703125" style="105" bestFit="1" customWidth="1"/>
    <col min="14085" max="14085" width="18.7109375" style="105" bestFit="1" customWidth="1"/>
    <col min="14086" max="14086" width="16" style="105" bestFit="1" customWidth="1"/>
    <col min="14087" max="14336" width="9.140625" style="105"/>
    <col min="14337" max="14337" width="3.7109375" style="105" customWidth="1"/>
    <col min="14338" max="14338" width="44.28515625" style="105" customWidth="1"/>
    <col min="14339" max="14339" width="45.140625" style="105" customWidth="1"/>
    <col min="14340" max="14340" width="46.5703125" style="105" bestFit="1" customWidth="1"/>
    <col min="14341" max="14341" width="18.7109375" style="105" bestFit="1" customWidth="1"/>
    <col min="14342" max="14342" width="16" style="105" bestFit="1" customWidth="1"/>
    <col min="14343" max="14592" width="9.140625" style="105"/>
    <col min="14593" max="14593" width="3.7109375" style="105" customWidth="1"/>
    <col min="14594" max="14594" width="44.28515625" style="105" customWidth="1"/>
    <col min="14595" max="14595" width="45.140625" style="105" customWidth="1"/>
    <col min="14596" max="14596" width="46.5703125" style="105" bestFit="1" customWidth="1"/>
    <col min="14597" max="14597" width="18.7109375" style="105" bestFit="1" customWidth="1"/>
    <col min="14598" max="14598" width="16" style="105" bestFit="1" customWidth="1"/>
    <col min="14599" max="14848" width="9.140625" style="105"/>
    <col min="14849" max="14849" width="3.7109375" style="105" customWidth="1"/>
    <col min="14850" max="14850" width="44.28515625" style="105" customWidth="1"/>
    <col min="14851" max="14851" width="45.140625" style="105" customWidth="1"/>
    <col min="14852" max="14852" width="46.5703125" style="105" bestFit="1" customWidth="1"/>
    <col min="14853" max="14853" width="18.7109375" style="105" bestFit="1" customWidth="1"/>
    <col min="14854" max="14854" width="16" style="105" bestFit="1" customWidth="1"/>
    <col min="14855" max="15104" width="9.140625" style="105"/>
    <col min="15105" max="15105" width="3.7109375" style="105" customWidth="1"/>
    <col min="15106" max="15106" width="44.28515625" style="105" customWidth="1"/>
    <col min="15107" max="15107" width="45.140625" style="105" customWidth="1"/>
    <col min="15108" max="15108" width="46.5703125" style="105" bestFit="1" customWidth="1"/>
    <col min="15109" max="15109" width="18.7109375" style="105" bestFit="1" customWidth="1"/>
    <col min="15110" max="15110" width="16" style="105" bestFit="1" customWidth="1"/>
    <col min="15111" max="15360" width="9.140625" style="105"/>
    <col min="15361" max="15361" width="3.7109375" style="105" customWidth="1"/>
    <col min="15362" max="15362" width="44.28515625" style="105" customWidth="1"/>
    <col min="15363" max="15363" width="45.140625" style="105" customWidth="1"/>
    <col min="15364" max="15364" width="46.5703125" style="105" bestFit="1" customWidth="1"/>
    <col min="15365" max="15365" width="18.7109375" style="105" bestFit="1" customWidth="1"/>
    <col min="15366" max="15366" width="16" style="105" bestFit="1" customWidth="1"/>
    <col min="15367" max="15616" width="9.140625" style="105"/>
    <col min="15617" max="15617" width="3.7109375" style="105" customWidth="1"/>
    <col min="15618" max="15618" width="44.28515625" style="105" customWidth="1"/>
    <col min="15619" max="15619" width="45.140625" style="105" customWidth="1"/>
    <col min="15620" max="15620" width="46.5703125" style="105" bestFit="1" customWidth="1"/>
    <col min="15621" max="15621" width="18.7109375" style="105" bestFit="1" customWidth="1"/>
    <col min="15622" max="15622" width="16" style="105" bestFit="1" customWidth="1"/>
    <col min="15623" max="15872" width="9.140625" style="105"/>
    <col min="15873" max="15873" width="3.7109375" style="105" customWidth="1"/>
    <col min="15874" max="15874" width="44.28515625" style="105" customWidth="1"/>
    <col min="15875" max="15875" width="45.140625" style="105" customWidth="1"/>
    <col min="15876" max="15876" width="46.5703125" style="105" bestFit="1" customWidth="1"/>
    <col min="15877" max="15877" width="18.7109375" style="105" bestFit="1" customWidth="1"/>
    <col min="15878" max="15878" width="16" style="105" bestFit="1" customWidth="1"/>
    <col min="15879" max="16128" width="9.140625" style="105"/>
    <col min="16129" max="16129" width="3.7109375" style="105" customWidth="1"/>
    <col min="16130" max="16130" width="44.28515625" style="105" customWidth="1"/>
    <col min="16131" max="16131" width="45.140625" style="105" customWidth="1"/>
    <col min="16132" max="16132" width="46.5703125" style="105" bestFit="1" customWidth="1"/>
    <col min="16133" max="16133" width="18.7109375" style="105" bestFit="1" customWidth="1"/>
    <col min="16134" max="16134" width="16" style="105" bestFit="1" customWidth="1"/>
    <col min="16135" max="16384" width="9.140625" style="105"/>
  </cols>
  <sheetData>
    <row r="1" spans="1:6" s="93" customFormat="1" ht="15" x14ac:dyDescent="0.25">
      <c r="A1" s="91"/>
      <c r="B1" s="4" t="s">
        <v>158</v>
      </c>
      <c r="C1" s="92"/>
      <c r="E1" s="94"/>
      <c r="F1" s="80"/>
    </row>
    <row r="2" spans="1:6" s="93" customFormat="1" x14ac:dyDescent="0.2">
      <c r="B2" s="92"/>
      <c r="C2" s="92"/>
      <c r="E2" s="94"/>
      <c r="F2" s="94"/>
    </row>
    <row r="3" spans="1:6" s="93" customFormat="1" ht="12.75" x14ac:dyDescent="0.2">
      <c r="B3" s="92" t="s">
        <v>159</v>
      </c>
      <c r="C3" s="92"/>
      <c r="E3" s="94"/>
      <c r="F3" s="80" t="s">
        <v>160</v>
      </c>
    </row>
    <row r="4" spans="1:6" s="93" customFormat="1" x14ac:dyDescent="0.2">
      <c r="B4" s="92" t="s">
        <v>161</v>
      </c>
      <c r="C4" s="92"/>
      <c r="E4" s="94"/>
      <c r="F4" s="94"/>
    </row>
    <row r="5" spans="1:6" s="93" customFormat="1" x14ac:dyDescent="0.2">
      <c r="C5" s="95"/>
      <c r="E5" s="94"/>
      <c r="F5" s="94"/>
    </row>
    <row r="6" spans="1:6" s="93" customFormat="1" ht="12.75" thickBot="1" x14ac:dyDescent="0.25">
      <c r="B6" s="92"/>
      <c r="C6" s="92"/>
      <c r="E6" s="94"/>
      <c r="F6" s="94"/>
    </row>
    <row r="7" spans="1:6" s="93" customFormat="1" ht="60.75" thickBot="1" x14ac:dyDescent="0.25">
      <c r="B7" s="96" t="s">
        <v>162</v>
      </c>
      <c r="C7" s="96" t="s">
        <v>163</v>
      </c>
      <c r="D7" s="96" t="s">
        <v>164</v>
      </c>
      <c r="E7" s="97" t="s">
        <v>165</v>
      </c>
      <c r="F7" s="98" t="s">
        <v>166</v>
      </c>
    </row>
    <row r="8" spans="1:6" s="93" customFormat="1" x14ac:dyDescent="0.2">
      <c r="B8" s="99"/>
      <c r="C8" s="100"/>
      <c r="D8" s="99"/>
      <c r="E8" s="101"/>
      <c r="F8" s="102"/>
    </row>
    <row r="9" spans="1:6" s="93" customFormat="1" ht="12.75" thickBot="1" x14ac:dyDescent="0.25">
      <c r="B9" s="103" t="s">
        <v>167</v>
      </c>
      <c r="C9" s="103" t="s">
        <v>167</v>
      </c>
      <c r="D9" s="103" t="s">
        <v>167</v>
      </c>
      <c r="E9" s="103" t="s">
        <v>167</v>
      </c>
      <c r="F9" s="104" t="s">
        <v>167</v>
      </c>
    </row>
    <row r="16" spans="1:6" x14ac:dyDescent="0.2">
      <c r="B16" s="105"/>
      <c r="E16" s="105"/>
      <c r="F16" s="105"/>
    </row>
    <row r="17" s="105" customFormat="1" x14ac:dyDescent="0.2"/>
    <row r="18" s="105" customFormat="1" x14ac:dyDescent="0.2"/>
    <row r="19" s="105" customFormat="1" x14ac:dyDescent="0.2"/>
    <row r="21" s="105" customFormat="1" ht="13.5" customHeight="1" x14ac:dyDescent="0.2"/>
  </sheetData>
  <pageMargins left="0.70866141732283472" right="0.70866141732283472" top="0.74803149606299213" bottom="0.74803149606299213" header="0.31496062992125984" footer="0.31496062992125984"/>
  <pageSetup paperSize="9" scale="49" orientation="portrait" r:id="rId1"/>
  <headerFooter>
    <oddFooter>&amp;CFor internal use only</oddFooter>
    <evenFooter>&amp;CFor internal use only</evenFooter>
    <firstFooter>&amp;CFor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395B6-3E33-4EC1-B80F-1FC3CD2A432A}">
  <sheetPr>
    <pageSetUpPr fitToPage="1"/>
  </sheetPr>
  <dimension ref="A1:N18"/>
  <sheetViews>
    <sheetView workbookViewId="0"/>
  </sheetViews>
  <sheetFormatPr defaultColWidth="9.140625" defaultRowHeight="12.75" x14ac:dyDescent="0.2"/>
  <cols>
    <col min="1" max="1" width="3" style="79" customWidth="1"/>
    <col min="2" max="2" width="47.7109375" style="79" customWidth="1"/>
    <col min="3" max="3" width="41" style="79" customWidth="1"/>
    <col min="4" max="4" width="36.7109375" style="79" customWidth="1"/>
    <col min="5" max="8" width="20.85546875" style="79" customWidth="1"/>
    <col min="9" max="9" width="9.140625" style="79"/>
    <col min="10" max="14" width="0" style="79" hidden="1" customWidth="1"/>
    <col min="15" max="16384" width="9.140625" style="79"/>
  </cols>
  <sheetData>
    <row r="1" spans="1:8" ht="20.25" customHeight="1" x14ac:dyDescent="0.25">
      <c r="A1"/>
      <c r="B1" s="4" t="s">
        <v>1</v>
      </c>
      <c r="H1" s="80"/>
    </row>
    <row r="2" spans="1:8" x14ac:dyDescent="0.2">
      <c r="A2" s="78"/>
    </row>
    <row r="3" spans="1:8" x14ac:dyDescent="0.2">
      <c r="A3" s="78"/>
      <c r="B3" s="78" t="s">
        <v>139</v>
      </c>
      <c r="H3" s="80" t="s">
        <v>140</v>
      </c>
    </row>
    <row r="4" spans="1:8" x14ac:dyDescent="0.2">
      <c r="A4" s="78"/>
      <c r="H4"/>
    </row>
    <row r="5" spans="1:8" x14ac:dyDescent="0.2">
      <c r="A5" s="78"/>
      <c r="B5" s="78" t="s">
        <v>141</v>
      </c>
    </row>
    <row r="6" spans="1:8" ht="28.9" customHeight="1" x14ac:dyDescent="0.2">
      <c r="B6" s="131" t="s">
        <v>142</v>
      </c>
      <c r="C6" s="131" t="s">
        <v>143</v>
      </c>
      <c r="D6" s="132" t="s">
        <v>144</v>
      </c>
      <c r="E6" s="133" t="s">
        <v>145</v>
      </c>
      <c r="F6" s="133"/>
      <c r="G6" s="133" t="s">
        <v>146</v>
      </c>
      <c r="H6" s="133"/>
    </row>
    <row r="7" spans="1:8" x14ac:dyDescent="0.2">
      <c r="B7" s="131"/>
      <c r="C7" s="131"/>
      <c r="D7" s="132"/>
      <c r="E7" s="81" t="s">
        <v>147</v>
      </c>
      <c r="F7" s="81" t="s">
        <v>148</v>
      </c>
      <c r="G7" s="81" t="s">
        <v>147</v>
      </c>
      <c r="H7" s="81" t="s">
        <v>148</v>
      </c>
    </row>
    <row r="8" spans="1:8" x14ac:dyDescent="0.2">
      <c r="B8" s="82"/>
      <c r="C8" s="82"/>
      <c r="D8" s="83"/>
      <c r="E8" s="82"/>
      <c r="F8" s="82"/>
      <c r="G8" s="82"/>
      <c r="H8" s="82"/>
    </row>
    <row r="9" spans="1:8" x14ac:dyDescent="0.2">
      <c r="B9" s="84" t="s">
        <v>95</v>
      </c>
      <c r="C9" s="84" t="s">
        <v>95</v>
      </c>
      <c r="D9" s="83" t="s">
        <v>149</v>
      </c>
      <c r="E9" s="82" t="s">
        <v>150</v>
      </c>
      <c r="F9" s="82" t="s">
        <v>150</v>
      </c>
      <c r="G9" s="82" t="s">
        <v>150</v>
      </c>
      <c r="H9" s="82" t="s">
        <v>150</v>
      </c>
    </row>
    <row r="10" spans="1:8" x14ac:dyDescent="0.2">
      <c r="B10" s="84" t="s">
        <v>95</v>
      </c>
      <c r="C10" s="84" t="s">
        <v>95</v>
      </c>
      <c r="D10" s="83" t="s">
        <v>151</v>
      </c>
      <c r="E10" s="82" t="s">
        <v>150</v>
      </c>
      <c r="F10" s="82" t="s">
        <v>150</v>
      </c>
      <c r="G10" s="82" t="s">
        <v>150</v>
      </c>
      <c r="H10" s="82" t="s">
        <v>150</v>
      </c>
    </row>
    <row r="12" spans="1:8" x14ac:dyDescent="0.2">
      <c r="B12" s="78" t="s">
        <v>152</v>
      </c>
    </row>
    <row r="13" spans="1:8" ht="30" customHeight="1" x14ac:dyDescent="0.2">
      <c r="B13" s="131" t="s">
        <v>142</v>
      </c>
      <c r="C13" s="131" t="s">
        <v>143</v>
      </c>
      <c r="D13" s="132" t="s">
        <v>144</v>
      </c>
      <c r="E13" s="133" t="s">
        <v>153</v>
      </c>
      <c r="F13" s="133"/>
      <c r="G13" s="133" t="s">
        <v>154</v>
      </c>
      <c r="H13" s="133"/>
    </row>
    <row r="14" spans="1:8" x14ac:dyDescent="0.2">
      <c r="B14" s="131"/>
      <c r="C14" s="131"/>
      <c r="D14" s="132"/>
      <c r="E14" s="81" t="s">
        <v>147</v>
      </c>
      <c r="F14" s="81" t="s">
        <v>148</v>
      </c>
      <c r="G14" s="81" t="s">
        <v>147</v>
      </c>
      <c r="H14" s="81" t="s">
        <v>148</v>
      </c>
    </row>
    <row r="15" spans="1:8" x14ac:dyDescent="0.2">
      <c r="B15" s="85"/>
      <c r="C15" s="86"/>
      <c r="D15" s="85"/>
      <c r="E15" s="87"/>
      <c r="F15" s="88"/>
      <c r="G15" s="87"/>
      <c r="H15" s="88"/>
    </row>
    <row r="16" spans="1:8" x14ac:dyDescent="0.2">
      <c r="B16" s="84" t="s">
        <v>95</v>
      </c>
      <c r="C16" s="84" t="s">
        <v>95</v>
      </c>
      <c r="D16" s="83" t="s">
        <v>149</v>
      </c>
      <c r="E16" s="82" t="s">
        <v>150</v>
      </c>
      <c r="F16" s="82" t="s">
        <v>150</v>
      </c>
      <c r="G16" s="82" t="s">
        <v>150</v>
      </c>
      <c r="H16" s="82" t="s">
        <v>150</v>
      </c>
    </row>
    <row r="17" spans="2:14" x14ac:dyDescent="0.2">
      <c r="B17" s="84" t="s">
        <v>95</v>
      </c>
      <c r="C17" s="84" t="s">
        <v>95</v>
      </c>
      <c r="D17" s="83" t="s">
        <v>151</v>
      </c>
      <c r="E17" s="82" t="s">
        <v>150</v>
      </c>
      <c r="F17" s="82" t="s">
        <v>150</v>
      </c>
      <c r="G17" s="82" t="s">
        <v>150</v>
      </c>
      <c r="H17" s="82" t="s">
        <v>150</v>
      </c>
    </row>
    <row r="18" spans="2:14" x14ac:dyDescent="0.2">
      <c r="B18" s="89"/>
      <c r="C18"/>
      <c r="L18" s="90" t="s">
        <v>155</v>
      </c>
      <c r="M18" s="90" t="s">
        <v>156</v>
      </c>
      <c r="N18" s="90" t="s">
        <v>157</v>
      </c>
    </row>
  </sheetData>
  <mergeCells count="10">
    <mergeCell ref="B6:B7"/>
    <mergeCell ref="C6:C7"/>
    <mergeCell ref="D6:D7"/>
    <mergeCell ref="E6:F6"/>
    <mergeCell ref="G6:H6"/>
    <mergeCell ref="B13:B14"/>
    <mergeCell ref="C13:C14"/>
    <mergeCell ref="D13:D14"/>
    <mergeCell ref="E13:F13"/>
    <mergeCell ref="G13:H13"/>
  </mergeCells>
  <pageMargins left="0.74791666666666667" right="0.74791666666666667" top="0.98402777777777783" bottom="0.98402777777777783" header="0.51180555555555562" footer="0.51180555555555562"/>
  <pageSetup scale="58" firstPageNumber="0" orientation="landscape" horizontalDpi="300" verticalDpi="300" r:id="rId1"/>
  <headerFooter alignWithMargins="0">
    <oddFooter>&amp;CFor internal use only</oddFooter>
    <evenFooter>&amp;CFor internal use only</evenFooter>
    <firstFooter>&amp;CFor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E4F-272B-4413-9827-51F9CC675E07}">
  <dimension ref="A1:L27"/>
  <sheetViews>
    <sheetView workbookViewId="0"/>
  </sheetViews>
  <sheetFormatPr defaultColWidth="9.140625" defaultRowHeight="13.5" x14ac:dyDescent="0.25"/>
  <cols>
    <col min="1" max="1" width="38.85546875" style="109" customWidth="1"/>
    <col min="2" max="2" width="42.42578125" style="109" customWidth="1"/>
    <col min="3" max="4" width="14.5703125" style="109" customWidth="1"/>
    <col min="5" max="5" width="14" style="109" customWidth="1"/>
    <col min="6" max="7" width="15.5703125" style="109" customWidth="1"/>
    <col min="8" max="8" width="17.140625" style="109" customWidth="1"/>
    <col min="9" max="9" width="13.5703125" style="109" bestFit="1" customWidth="1"/>
    <col min="10" max="10" width="9.5703125" style="110" bestFit="1" customWidth="1"/>
    <col min="11" max="16384" width="9.140625" style="110"/>
  </cols>
  <sheetData>
    <row r="1" spans="1:12" ht="15" x14ac:dyDescent="0.25">
      <c r="A1" s="4" t="s">
        <v>158</v>
      </c>
    </row>
    <row r="3" spans="1:12" x14ac:dyDescent="0.25">
      <c r="A3" s="111" t="s">
        <v>168</v>
      </c>
    </row>
    <row r="4" spans="1:12" x14ac:dyDescent="0.25">
      <c r="A4" s="111"/>
    </row>
    <row r="5" spans="1:12" x14ac:dyDescent="0.25">
      <c r="A5" s="108" t="s">
        <v>169</v>
      </c>
    </row>
    <row r="6" spans="1:12" x14ac:dyDescent="0.25">
      <c r="A6" s="108"/>
    </row>
    <row r="7" spans="1:12" x14ac:dyDescent="0.25">
      <c r="A7" s="108" t="s">
        <v>170</v>
      </c>
    </row>
    <row r="8" spans="1:12" x14ac:dyDescent="0.25">
      <c r="B8" s="112"/>
      <c r="C8" s="112"/>
      <c r="D8" s="113"/>
      <c r="E8" s="113"/>
      <c r="F8" s="113"/>
      <c r="G8" s="113"/>
      <c r="H8" s="113"/>
      <c r="I8" s="113"/>
    </row>
    <row r="9" spans="1:12" x14ac:dyDescent="0.25">
      <c r="A9" s="108" t="s">
        <v>171</v>
      </c>
    </row>
    <row r="10" spans="1:12" x14ac:dyDescent="0.25">
      <c r="G10" s="114"/>
      <c r="H10" s="114"/>
    </row>
    <row r="11" spans="1:12" x14ac:dyDescent="0.25">
      <c r="A11" s="108" t="s">
        <v>172</v>
      </c>
      <c r="C11" s="115"/>
    </row>
    <row r="12" spans="1:12" x14ac:dyDescent="0.25">
      <c r="A12" s="116"/>
      <c r="B12" s="117"/>
      <c r="C12" s="117"/>
      <c r="D12" s="117"/>
      <c r="E12" s="117"/>
      <c r="F12" s="117"/>
      <c r="G12" s="117"/>
      <c r="H12" s="117"/>
    </row>
    <row r="13" spans="1:12" x14ac:dyDescent="0.25">
      <c r="A13" s="108" t="s">
        <v>173</v>
      </c>
      <c r="B13" s="117"/>
      <c r="C13" s="117"/>
      <c r="D13" s="117"/>
      <c r="E13" s="117"/>
      <c r="F13" s="117"/>
      <c r="G13" s="117"/>
      <c r="H13" s="117"/>
      <c r="J13" s="118"/>
      <c r="K13" s="119"/>
      <c r="L13" s="120"/>
    </row>
    <row r="14" spans="1:12" x14ac:dyDescent="0.25">
      <c r="A14" s="116"/>
      <c r="B14" s="117"/>
      <c r="C14" s="117"/>
      <c r="D14" s="117"/>
      <c r="E14" s="117"/>
      <c r="F14" s="117"/>
      <c r="G14" s="117"/>
      <c r="H14" s="117"/>
      <c r="J14" s="118"/>
    </row>
    <row r="15" spans="1:12" x14ac:dyDescent="0.25">
      <c r="A15" s="108" t="s">
        <v>174</v>
      </c>
    </row>
    <row r="17" spans="1:2" x14ac:dyDescent="0.25">
      <c r="A17" s="108" t="s">
        <v>175</v>
      </c>
      <c r="B17" s="108"/>
    </row>
    <row r="19" spans="1:2" x14ac:dyDescent="0.25">
      <c r="A19" s="108" t="s">
        <v>176</v>
      </c>
      <c r="B19" s="121"/>
    </row>
    <row r="20" spans="1:2" x14ac:dyDescent="0.25">
      <c r="A20" s="108"/>
      <c r="B20" s="121"/>
    </row>
    <row r="21" spans="1:2" x14ac:dyDescent="0.25">
      <c r="A21" s="108" t="s">
        <v>177</v>
      </c>
      <c r="B21" s="121"/>
    </row>
    <row r="22" spans="1:2" x14ac:dyDescent="0.25">
      <c r="B22" s="121"/>
    </row>
    <row r="23" spans="1:2" x14ac:dyDescent="0.25">
      <c r="A23" s="108" t="s">
        <v>178</v>
      </c>
      <c r="B23" s="121"/>
    </row>
    <row r="24" spans="1:2" x14ac:dyDescent="0.25">
      <c r="B24" s="121"/>
    </row>
    <row r="25" spans="1:2" x14ac:dyDescent="0.25">
      <c r="B25" s="121"/>
    </row>
    <row r="26" spans="1:2" x14ac:dyDescent="0.25">
      <c r="A26" s="108" t="s">
        <v>179</v>
      </c>
      <c r="B26" s="122"/>
    </row>
    <row r="27" spans="1:2" x14ac:dyDescent="0.25">
      <c r="B27" s="122"/>
    </row>
  </sheetData>
  <pageMargins left="0.7" right="0.7" top="0.75" bottom="0.75" header="0.3" footer="0.3"/>
  <pageSetup paperSize="9" orientation="portrait" r:id="rId1"/>
  <headerFooter>
    <oddFooter>&amp;CFor internal use only</oddFooter>
    <evenFooter>&amp;CFor internal use only</evenFooter>
    <firstFooter>&amp;CFor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5B950-D260-42CD-9FFA-A45E026A38BD}">
  <dimension ref="A1"/>
  <sheetViews>
    <sheetView zoomScaleNormal="100" workbookViewId="0"/>
  </sheetViews>
  <sheetFormatPr defaultRowHeight="12.75" x14ac:dyDescent="0.2"/>
  <sheetData>
    <row r="1" spans="1:1" ht="15" x14ac:dyDescent="0.25">
      <c r="A1" s="4" t="s">
        <v>158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A413-87E8-4BEE-AC3D-AB30002EC660}">
  <dimension ref="A1"/>
  <sheetViews>
    <sheetView zoomScaleNormal="100" workbookViewId="0"/>
  </sheetViews>
  <sheetFormatPr defaultRowHeight="12.75" x14ac:dyDescent="0.2"/>
  <sheetData>
    <row r="1" spans="1:1" ht="15" x14ac:dyDescent="0.25">
      <c r="A1" s="4" t="s">
        <v>158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Half Yearly Financial</vt:lpstr>
      <vt:lpstr>Notes</vt:lpstr>
      <vt:lpstr>Annexure 2 </vt:lpstr>
      <vt:lpstr>Annexure 1</vt:lpstr>
      <vt:lpstr>Annexure 3</vt:lpstr>
      <vt:lpstr>Risk-O-Meter</vt:lpstr>
      <vt:lpstr>Risk-O-Meter1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Mayur Bhatelia</dc:creator>
  <cp:lastModifiedBy>Jaypal Rangari</cp:lastModifiedBy>
  <dcterms:created xsi:type="dcterms:W3CDTF">2024-10-15T12:01:04Z</dcterms:created>
  <dcterms:modified xsi:type="dcterms:W3CDTF">2024-10-28T06:04:03Z</dcterms:modified>
</cp:coreProperties>
</file>