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Audit\All Audit\Operations\Half Yearly Report\2024-25\MAR 2025\Final Sent to board Unaudited_half_yearly_financial_results_Oct_2024_Mar_2025\"/>
    </mc:Choice>
  </mc:AlternateContent>
  <xr:revisionPtr revIDLastSave="0" documentId="13_ncr:1_{6531FA16-6833-4A9C-B441-70C8FDA20058}" xr6:coauthVersionLast="47" xr6:coauthVersionMax="47" xr10:uidLastSave="{00000000-0000-0000-0000-000000000000}"/>
  <bookViews>
    <workbookView xWindow="-120" yWindow="-120" windowWidth="20730" windowHeight="11040" xr2:uid="{ED236194-4D08-4353-B650-F8A16203A8D1}"/>
  </bookViews>
  <sheets>
    <sheet name="Half Yearly Financial" sheetId="1" r:id="rId1"/>
    <sheet name="Notes" sheetId="2" r:id="rId2"/>
    <sheet name="Annexure 1" sheetId="3" r:id="rId3"/>
    <sheet name="Annexure 2 " sheetId="4" r:id="rId4"/>
    <sheet name="Annexure 3" sheetId="5" r:id="rId5"/>
    <sheet name="Risk-O-Meter" sheetId="6" r:id="rId6"/>
  </sheets>
  <definedNames>
    <definedName name="_xlnm._FilterDatabase" localSheetId="0" hidden="1">'Half Yearly Financial'!$C$6:$M$108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G29" i="2"/>
  <c r="F28" i="2"/>
  <c r="F31" i="2" s="1"/>
  <c r="F33" i="2" s="1"/>
  <c r="E28" i="2"/>
  <c r="E31" i="2" s="1"/>
  <c r="E33" i="2" s="1"/>
  <c r="D28" i="2"/>
  <c r="D31" i="2" s="1"/>
  <c r="D33" i="2" s="1"/>
  <c r="C28" i="2"/>
  <c r="C31" i="2" s="1"/>
  <c r="G27" i="2"/>
  <c r="G26" i="2"/>
  <c r="G25" i="2"/>
  <c r="A7" i="2"/>
  <c r="A9" i="2" s="1"/>
  <c r="A5" i="2"/>
  <c r="K67" i="1"/>
  <c r="G51" i="1"/>
  <c r="M51" i="1"/>
  <c r="L51" i="1"/>
  <c r="K51" i="1"/>
  <c r="J51" i="1"/>
  <c r="I51" i="1"/>
  <c r="F51" i="1"/>
  <c r="K44" i="1"/>
  <c r="M44" i="1"/>
  <c r="L44" i="1"/>
  <c r="J44" i="1"/>
  <c r="I44" i="1"/>
  <c r="H44" i="1"/>
  <c r="G44" i="1"/>
  <c r="F44" i="1"/>
  <c r="M68" i="1"/>
  <c r="L68" i="1"/>
  <c r="K68" i="1"/>
  <c r="J68" i="1"/>
  <c r="I68" i="1"/>
  <c r="H68" i="1"/>
  <c r="G68" i="1"/>
  <c r="F68" i="1"/>
  <c r="M67" i="1"/>
  <c r="L67" i="1"/>
  <c r="J67" i="1"/>
  <c r="I67" i="1"/>
  <c r="H67" i="1"/>
  <c r="G67" i="1"/>
  <c r="F67" i="1"/>
  <c r="L11" i="1"/>
  <c r="K11" i="1"/>
  <c r="I11" i="1"/>
  <c r="F11" i="1"/>
  <c r="M11" i="1"/>
  <c r="J11" i="1"/>
  <c r="H11" i="1"/>
  <c r="G11" i="1"/>
  <c r="M7" i="1"/>
  <c r="L7" i="1"/>
  <c r="K7" i="1"/>
  <c r="J7" i="1"/>
  <c r="I7" i="1"/>
  <c r="H7" i="1"/>
  <c r="G7" i="1"/>
  <c r="C33" i="2" l="1"/>
  <c r="G31" i="2"/>
  <c r="G33" i="2" s="1"/>
  <c r="H51" i="1"/>
  <c r="A11" i="2"/>
  <c r="A13" i="2"/>
  <c r="G28" i="2"/>
  <c r="A15" i="2"/>
  <c r="A17" i="2"/>
  <c r="A38" i="2" s="1"/>
  <c r="A20" i="2"/>
  <c r="A22" i="2"/>
  <c r="A40" i="2" l="1"/>
  <c r="A42" i="2" l="1"/>
  <c r="A44" i="2" l="1"/>
  <c r="A46" i="2"/>
  <c r="A48" i="2" l="1"/>
  <c r="A50" i="2" s="1"/>
  <c r="A52" i="2" s="1"/>
</calcChain>
</file>

<file path=xl/sharedStrings.xml><?xml version="1.0" encoding="utf-8"?>
<sst xmlns="http://schemas.openxmlformats.org/spreadsheetml/2006/main" count="387" uniqueCount="201">
  <si>
    <t xml:space="preserve"> </t>
  </si>
  <si>
    <t xml:space="preserve">TAURUS MUTUAL FUND </t>
  </si>
  <si>
    <t>UNAUDITED HALF YEARLY  FINANCIAL RESULTS FOR THE PERIOD ENDED MARCH 31, 2025</t>
  </si>
  <si>
    <t>Equity</t>
  </si>
  <si>
    <t>TSS</t>
  </si>
  <si>
    <t>TTS</t>
  </si>
  <si>
    <t>TDF</t>
  </si>
  <si>
    <t>TEF</t>
  </si>
  <si>
    <t>TBF</t>
  </si>
  <si>
    <t>TBFS</t>
  </si>
  <si>
    <t>TISF</t>
  </si>
  <si>
    <t>TNI</t>
  </si>
  <si>
    <t>S.No.</t>
  </si>
  <si>
    <t>Particulars</t>
  </si>
  <si>
    <t>Scheme Name</t>
  </si>
  <si>
    <t>Taurus Flexi Cap Fund</t>
  </si>
  <si>
    <t>Taurus ELSS Tax Saver Fund</t>
  </si>
  <si>
    <t>Taurus Mid Cap Fund</t>
  </si>
  <si>
    <t>Taurus Ethical Fund</t>
  </si>
  <si>
    <t>Taurus Large Cap Fund</t>
  </si>
  <si>
    <t>Taurus Banking &amp; Financial Services Fund</t>
  </si>
  <si>
    <t>Taurus Infrastructure Fund</t>
  </si>
  <si>
    <t>Taurus Nifty 50 Index Fund</t>
  </si>
  <si>
    <t>Period</t>
  </si>
  <si>
    <t>01/10/2024 to 31/03/2025</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</si>
  <si>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</si>
  <si>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</si>
  <si>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</si>
  <si>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</si>
  <si>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</si>
  <si>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</si>
  <si>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</si>
  <si>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</si>
  <si>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RG</t>
  </si>
  <si>
    <t>Regular Plan Growth Option</t>
  </si>
  <si>
    <t>RD</t>
  </si>
  <si>
    <t>Regular Plan Income Distribution cum Capital Withdrawal Option Option</t>
  </si>
  <si>
    <t>RB</t>
  </si>
  <si>
    <t>Regular Plan Bonus Option ##</t>
  </si>
  <si>
    <t>N.A.</t>
  </si>
  <si>
    <t>ZG</t>
  </si>
  <si>
    <t>Direct Plan Growth Option</t>
  </si>
  <si>
    <t>ZD</t>
  </si>
  <si>
    <t>Direct Plan Income Distribution cum Capital Withdrawal Option Option</t>
  </si>
  <si>
    <t>ZB</t>
  </si>
  <si>
    <t>Direct Plan Bonus Option ##</t>
  </si>
  <si>
    <t>NAV at the end of the period</t>
  </si>
  <si>
    <t>Dividend cum capital withdrawal amount paid per unit during the half-year !!!</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</si>
  <si>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</si>
  <si>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</si>
  <si>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</si>
  <si>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</si>
  <si>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</si>
  <si>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</si>
  <si>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</si>
  <si>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</si>
  <si>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Commission</t>
  </si>
  <si>
    <t>Other Expenses</t>
  </si>
  <si>
    <t>Other Expenses [&amp;&amp;&amp;]</t>
  </si>
  <si>
    <t>Management Fees (Exclusive of GST)</t>
  </si>
  <si>
    <t>Trustee Fees</t>
  </si>
  <si>
    <t>Total Recurring Expenses (including 6.1 ,6.2 and 6.3) (Inclusive of GST on Management Fees)</t>
  </si>
  <si>
    <t>Direct</t>
  </si>
  <si>
    <t>Total Recurring Expenses for Direct Plan</t>
  </si>
  <si>
    <t>Regular</t>
  </si>
  <si>
    <t>Total Recurring Expenses for Regular Plan</t>
  </si>
  <si>
    <t xml:space="preserve">Percentage of Management Fees to daily average net assets (annualised) 
(Exclusive of GST) </t>
  </si>
  <si>
    <t>(%)</t>
  </si>
  <si>
    <t>Regular Plan</t>
  </si>
  <si>
    <t>Direct Plan</t>
  </si>
  <si>
    <t>Total Recurring expenses as a percentage of daily average net assets at plan level (annualised) Inclusive of GST on Management Fees)</t>
  </si>
  <si>
    <t>Returns during the half year</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</si>
  <si>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</si>
  <si>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</si>
  <si>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</si>
  <si>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</si>
  <si>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</si>
  <si>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</si>
  <si>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</si>
  <si>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</si>
  <si>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</si>
  <si>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</si>
  <si>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</si>
  <si>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</si>
  <si>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</si>
  <si>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</si>
  <si>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</si>
  <si>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</si>
  <si>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</si>
  <si>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</si>
  <si>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</si>
  <si>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</si>
  <si>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t>
  </si>
  <si>
    <t>Amount less than Rs. 0.005 Crore.</t>
  </si>
  <si>
    <t>##</t>
  </si>
  <si>
    <t>Plan/Option has been discontinued for further subscription</t>
  </si>
  <si>
    <t>^</t>
  </si>
  <si>
    <t>Other income is inclusive of Load Income.</t>
  </si>
  <si>
    <t>Not Applicable</t>
  </si>
  <si>
    <t>[&amp;&amp;&amp;]</t>
  </si>
  <si>
    <t xml:space="preserve">Other Expenses are inclusive of Brokerage and transaction cost, incurred for the purpose of execution of transactions for purchase and sale of investments. </t>
  </si>
  <si>
    <t>!!!</t>
  </si>
  <si>
    <t xml:space="preserve"> Income Distribution cum Capital Withdrawal (i.e. Dividend) are declared on face value per unit. After distribution of Income Distribution cum Capital Withdrawal, the NAV falls to the extent of Income Distribution cum Capital Withdrawal payout and statutory levy, if any. </t>
  </si>
  <si>
    <t>Notes to Half Yearly Unaudited Financial Results for the Half Year period ended March 31, 2025 :</t>
  </si>
  <si>
    <t>The half yearly financial results are prepared on the accrual basis of accounting, under the historical cost convention, as modified for investments, which are ‘marked to market’. The half yearly financial results have been prepared in accordance with regulation 59 of the Securities and Exchange Board of India (‘SEBI’) (Mutual Funds) Regulations, 1996 ('the Regulations') as amended from time to time. 
Changes in the accounting policies during the half year ended March 31, 2025 :- NIL
Consequent to Clause 17.14 of the SEBI Master Circular for Mutual Funds dated June 27, 2024 erstwhile (SEBI circular SEBI/HO/IMD-II/DOF8/P/CIR/2022/12 dated 04th February 2022) the Fund has adopted Indian Accounting Standard with effect from 1st April 2023.</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</si>
  <si>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</si>
  <si>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</si>
  <si>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</si>
  <si>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</si>
  <si>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</si>
  <si>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March 31, 2025 are as: Nil</t>
  </si>
  <si>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</si>
  <si>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</si>
  <si>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</si>
  <si>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</si>
  <si>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</si>
  <si>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</si>
  <si>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</si>
  <si>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</si>
  <si>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</si>
  <si>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</si>
  <si>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</si>
  <si>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Less: Recovery from AHL  (*)  during  April to March 31, 2018</t>
  </si>
  <si>
    <t>Less: Recovery from AHL (*)  during March to  September 30, 2018</t>
  </si>
  <si>
    <t>Principal recovery outstanding as on September 30. 2018</t>
  </si>
  <si>
    <t>Less: Recovery from AHL (*)  during September 30, 2018  to September  30,2019</t>
  </si>
  <si>
    <t>Principal recovery outstanding as on March 31, 2025</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</si>
  <si>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</si>
  <si>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None of the schemes of Taurus Mutual Fund have any deferred revenue expenditure.</t>
  </si>
  <si>
    <t>None of the schemes of Taurus Mutual Fund did any borrowings of more than 10% of net assets during the half year period ended on March 31, 2025.</t>
  </si>
  <si>
    <t>None of the schemes of Taurus Mutual Fund declared any bonus during the half year period ended on March 31, 2025.</t>
  </si>
  <si>
    <t>None of the schemes of Taurus Mutual Fund had any investments in foreign securities / ADRs / GDRs during the half year period ended on March 31, 2025.</t>
  </si>
  <si>
    <t>None of the schemes of Taurus Mutual Fund had any investments in repo transactions of corporate debt securities during the half year ended on March 31, 2025.</t>
  </si>
  <si>
    <t>None of the schemes of Taurus Mutual Fund had any investments in credit default swaps during the half year ended on March 31, 2025.</t>
  </si>
  <si>
    <t>The unaudited  financial results for the half year ended March 31, 2025.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</si>
  <si>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</si>
  <si>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</si>
  <si>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</si>
  <si>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</si>
  <si>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Gurugram</t>
  </si>
  <si>
    <t xml:space="preserve">Date: </t>
  </si>
  <si>
    <t>Chief Executive Officer</t>
  </si>
  <si>
    <t>Chief Financial Officer</t>
  </si>
  <si>
    <t>Taurus Mutual Fund</t>
  </si>
  <si>
    <t>Details of payments to associate/group companies/employees, or their relatives</t>
  </si>
  <si>
    <t>Annexure 1</t>
  </si>
  <si>
    <t>Brokerage paid to associates/related parties/group companies of Sponsor/ employees, or their relatives / AMC for the half year ended March 31, 2025.</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</si>
  <si>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</si>
  <si>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</si>
  <si>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</si>
  <si>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</si>
  <si>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</si>
  <si>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</si>
  <si>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</si>
  <si>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October 01, 2024 - March 31, 2025</t>
  </si>
  <si>
    <t>NIL</t>
  </si>
  <si>
    <t>April 01, 2024 - September 30, 2024</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</si>
  <si>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</si>
  <si>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</si>
  <si>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</si>
  <si>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</si>
  <si>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</si>
  <si>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</si>
  <si>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</si>
  <si>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</si>
  <si>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</si>
  <si>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</si>
  <si>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</si>
  <si>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</si>
  <si>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March 31, 2025
(Rupees in Lakhs)</t>
  </si>
  <si>
    <t>Outstanding as on March 31, 2025
(Rupees in Lakhs)</t>
  </si>
  <si>
    <t>Nil</t>
  </si>
  <si>
    <t>Disclosure for investments in derivative instruments</t>
  </si>
  <si>
    <t>Hedging Positions through Futures as on 31st March 2025 : Nil</t>
  </si>
  <si>
    <t>Other than Hedging Positions through Futures as on 31st March 2025 : Nil</t>
  </si>
  <si>
    <t>Hedging Position through Put Option as on 31st March 2025 : Nil</t>
  </si>
  <si>
    <t>Other than Hedging Positions through Options as on 31st March 2025 : Nil</t>
  </si>
  <si>
    <t>Hedging Positions through Swaps as on 31st March 2025: Nil</t>
  </si>
  <si>
    <t>Note : In case of derivative transactions end of the day position on the date of such transaction is considered as the basis to assess the nature of transaction as hedge /  non-hedge.</t>
  </si>
  <si>
    <t>NIFTY MIDCAP 150 TRI</t>
  </si>
  <si>
    <t>NIFTY INFRASTRUCTURE INDEX TRI</t>
  </si>
  <si>
    <t>NIFTY 50 TRI</t>
  </si>
  <si>
    <t xml:space="preserve"> BSE 500 TRI</t>
  </si>
  <si>
    <t>BSE 500 TRI</t>
  </si>
  <si>
    <t>BSE 500 SHARIAH TRI</t>
  </si>
  <si>
    <t xml:space="preserve"> BSE 100 TRI</t>
  </si>
  <si>
    <t>BSE BANKEX INDEX TRI</t>
  </si>
  <si>
    <t>28.04.2025</t>
  </si>
  <si>
    <t>Commission paid to associates/related parties/group companies of sponsor/ employees, or their relatives / AMC for the half year ended March  31, 2025.</t>
  </si>
  <si>
    <t>For the period 01st October 2024 to 31st March 2025, following hedging transactions through futures have been squared off/expired : NIL</t>
  </si>
  <si>
    <t>For the period 01st October 2024 to 31st March 2025, following non-hedging transactions through futures have been squared off/expired : Nil</t>
  </si>
  <si>
    <t>For the period  01st October 2024 to 31st March 2025, hedging transactions through options which have been exercised/expired : Nil</t>
  </si>
  <si>
    <t>For the period  01st Octoberl 2024 to 31st March 2025, non-hedging transactions through options have been exercised/expired : Nil</t>
  </si>
  <si>
    <t>For the period 01st October 2024 to 31st March 2025, hedging transactions through Swaps which have been squared off/expired : Nil</t>
  </si>
  <si>
    <t xml:space="preserve">Mr. Vijay Ranjan </t>
  </si>
  <si>
    <t>Mr. Alok Kumar Mittal</t>
  </si>
  <si>
    <t>Mr. Anil Goyal</t>
  </si>
  <si>
    <t>Mr. R.K. Gupta</t>
  </si>
  <si>
    <t>Mr. Prashant Soni</t>
  </si>
  <si>
    <t>Ms. Parul Gupta</t>
  </si>
  <si>
    <r>
      <t xml:space="preserve">These results have been taken on record by the Trustees in their meeting held on  </t>
    </r>
    <r>
      <rPr>
        <b/>
        <sz val="11"/>
        <rFont val="Arial"/>
        <family val="2"/>
      </rPr>
      <t>28</t>
    </r>
    <r>
      <rPr>
        <b/>
        <sz val="11"/>
        <color rgb="FFFF0000"/>
        <rFont val="Arial"/>
        <family val="2"/>
      </rPr>
      <t>.</t>
    </r>
    <r>
      <rPr>
        <b/>
        <sz val="11"/>
        <rFont val="Arial"/>
        <family val="2"/>
      </rPr>
      <t>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</si>
</sst>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quot;₹&quot;\ * #,##0.00_ ;_ &quot;₹&quot;\ * \-#,##0.00_ ;_ &quot;₹&quot;\ * &quot;-&quot;??_ ;_ @_ "/>
    <numFmt numFmtId="43" formatCode="_ * #,##0.00_ ;_ * \-#,##0.00_ ;_ * &quot;-&quot;??_ ;_ @_ "/>
    <numFmt numFmtId="164" formatCode="_(* #,##0.00_);_(* \(#,##0.00\);_(* \-??_);_(@_)"/>
    <numFmt numFmtId="165" formatCode="_(* #,##0_);_(* \(#,##0\);_(* \-??_);_(@_)"/>
    <numFmt numFmtId="166" formatCode="_(\ #,##0.00_);_(\ \(#,##0.00\);_(\ \-??_);_(@_)"/>
    <numFmt numFmtId="167" formatCode="_(* #,##0.0000_);_(* \(#,##0.0000\);_(* \-??_);_(@_)"/>
    <numFmt numFmtId="168" formatCode="_(* #,##0.000000_);_(* \(#,##0.000000\);_(* \-??_);_(@_)"/>
    <numFmt numFmtId="169" formatCode="_-[$$-409]* #,##0.00_ ;_-[$$-409]* \-#,##0.00\ ;_-[$$-409]* &quot;-&quot;??_ ;_-@_ "/>
    <numFmt numFmtId="170" formatCode="_(\ #,##0.00%_);_(\ \(#,##0.00%\);_(* \-??_);_(@_)"/>
    <numFmt numFmtId="171" formatCode="d\ mmm\ yy"/>
    <numFmt numFmtId="172" formatCode="\£"/>
    <numFmt numFmtId="173" formatCode="#,##0.00[$₮-450]"/>
    <numFmt numFmtId="174" formatCode="_(* #,##0.00_);_(* \(#,##0.00\);_(* &quot;-&quot;??_);_(@_)"/>
    <numFmt numFmtId="175" formatCode="_(* #,##0_);_(* \(#,##0\);_(* &quot;-&quot;??_);_(@_)"/>
    <numFmt numFmtId="176" formatCode="mm/yy"/>
    <numFmt numFmtId="177" formatCode="_-* #,##0.00_-;\-* #,##0.00_-;_-* &quot;-&quot;??_-;_-@_-"/>
    <numFmt numFmtId="178" formatCode="_(* #,##0_);_(* \(#,##0\);_(* &quot;-&quot;_);_(* @_)"/>
    <numFmt numFmtId="179" formatCode="_(* #,##0.00_);_(* \(#,##0.00\);_(* &quot;-&quot;_);_(* @_)"/>
  </numFmts>
  <fonts count="22" x14ac:knownFonts="1">
    <font>
      <sz val="10"/>
      <name val="Arial"/>
      <family val="2"/>
    </font>
    <font>
      <sz val="10"/>
      <name val="Arial"/>
      <family val="2"/>
    </font>
    <font>
      <sz val="11"/>
      <name val="Arial"/>
      <family val="2"/>
    </font>
    <font>
      <b/>
      <sz val="11"/>
      <name val="Arial"/>
      <family val="2"/>
    </font>
    <font>
      <sz val="11"/>
      <color theme="0"/>
      <name val="Arial"/>
      <family val="2"/>
    </font>
    <font>
      <sz val="11"/>
      <color theme="1"/>
      <name val="Arial"/>
      <family val="2"/>
    </font>
    <font>
      <b/>
      <u/>
      <sz val="11"/>
      <name val="Arial"/>
      <family val="2"/>
    </font>
    <font>
      <b/>
      <sz val="10"/>
      <name val="Arial"/>
      <family val="2"/>
    </font>
    <font>
      <b/>
      <sz val="11"/>
      <color rgb="FFFF0000"/>
      <name val="Arial"/>
      <family val="2"/>
    </font>
    <font>
      <b/>
      <sz val="10"/>
      <color rgb="FFFF0000"/>
      <name val="Arial"/>
      <family val="2"/>
    </font>
    <font>
      <sz val="10"/>
      <color theme="1"/>
      <name val="Arial"/>
      <family val="2"/>
    </font>
    <font>
      <sz val="10"/>
      <color rgb="FFFF0000"/>
      <name val="Arial"/>
      <family val="2"/>
    </font>
    <font>
      <i/>
      <sz val="9"/>
      <name val="Arial"/>
      <family val="2"/>
    </font>
    <font>
      <b/>
      <sz val="9"/>
      <name val="Arial"/>
      <family val="2"/>
    </font>
    <font>
      <sz val="9"/>
      <name val="Arial"/>
      <family val="2"/>
    </font>
    <font>
      <sz val="9"/>
      <color theme="1"/>
      <name val="Arial"/>
      <family val="2"/>
    </font>
    <font>
      <b/>
      <sz val="9"/>
      <color theme="1"/>
      <name val="Arial"/>
      <family val="2"/>
    </font>
    <font>
      <b/>
      <sz val="8"/>
      <name val="Arial"/>
      <family val="2"/>
    </font>
    <font>
      <sz val="8"/>
      <name val="Arial"/>
      <family val="2"/>
    </font>
    <font>
      <sz val="10"/>
      <name val="Franklin Gothic Book"/>
      <family val="2"/>
    </font>
    <font>
      <sz val="11"/>
      <color indexed="8"/>
      <name val="Calibri"/>
      <family val="2"/>
    </font>
    <font>
      <sz val="10"/>
      <color theme="1"/>
      <name val="Franklin Gothic Book"/>
      <family val="2"/>
    </font>
  </fonts>
  <fills count="4">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s>
  <cellStyleXfs count="12">
    <xf numFmtId="0" fontId="0" fillId="0" borderId="0"/>
    <xf numFmtId="164" fontId="1" fillId="0" borderId="0" applyFill="0" applyBorder="0" applyAlignment="0" applyProtection="0"/>
    <xf numFmtId="44" fontId="1" fillId="0" borderId="0" applyFont="0" applyFill="0" applyBorder="0" applyAlignment="0" applyProtection="0"/>
    <xf numFmtId="9" fontId="1" fillId="0" borderId="0" applyFill="0" applyBorder="0" applyAlignment="0" applyProtection="0"/>
    <xf numFmtId="164" fontId="1" fillId="0" borderId="0" applyFill="0" applyBorder="0" applyAlignment="0" applyProtection="0"/>
    <xf numFmtId="174" fontId="1" fillId="0" borderId="0" applyFont="0" applyFill="0" applyBorder="0" applyAlignment="0" applyProtection="0"/>
    <xf numFmtId="0" fontId="1" fillId="0" borderId="0"/>
    <xf numFmtId="0" fontId="1" fillId="0" borderId="0"/>
    <xf numFmtId="0" fontId="1" fillId="0" borderId="0"/>
    <xf numFmtId="177" fontId="1" fillId="0" borderId="0" applyFont="0" applyFill="0" applyBorder="0" applyAlignment="0" applyProtection="0"/>
    <xf numFmtId="174" fontId="20"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2" fillId="2" borderId="0" xfId="0" applyFont="1" applyFill="1"/>
    <xf numFmtId="0" fontId="2" fillId="0" borderId="0" xfId="0" applyFont="1"/>
    <xf numFmtId="164" fontId="2" fillId="0" borderId="0" xfId="1" applyFont="1" applyFill="1" applyBorder="1" applyAlignment="1" applyProtection="1"/>
    <xf numFmtId="165" fontId="4" fillId="0" borderId="0" xfId="1" applyNumberFormat="1" applyFont="1" applyFill="1" applyBorder="1" applyAlignment="1" applyProtection="1"/>
    <xf numFmtId="0" fontId="3" fillId="2" borderId="0" xfId="0" applyFont="1" applyFill="1"/>
    <xf numFmtId="0" fontId="3" fillId="3" borderId="0" xfId="0" applyFont="1" applyFill="1"/>
    <xf numFmtId="165" fontId="2" fillId="0" borderId="0" xfId="1" applyNumberFormat="1" applyFont="1" applyFill="1" applyBorder="1" applyAlignment="1" applyProtection="1"/>
    <xf numFmtId="0" fontId="2" fillId="2" borderId="0" xfId="0" applyFont="1" applyFill="1" applyAlignment="1">
      <alignment horizontal="center"/>
    </xf>
    <xf numFmtId="0" fontId="2" fillId="0" borderId="0" xfId="0" applyFont="1" applyAlignment="1">
      <alignment horizontal="center"/>
    </xf>
    <xf numFmtId="164" fontId="2" fillId="0" borderId="2" xfId="1" applyFont="1" applyFill="1" applyBorder="1" applyAlignment="1" applyProtection="1"/>
    <xf numFmtId="167" fontId="2" fillId="0" borderId="2" xfId="1" applyNumberFormat="1" applyFont="1" applyFill="1" applyBorder="1" applyAlignment="1" applyProtection="1"/>
    <xf numFmtId="164" fontId="2" fillId="0" borderId="2" xfId="1" applyFont="1" applyFill="1" applyBorder="1" applyAlignment="1" applyProtection="1">
      <alignment horizontal="right"/>
    </xf>
    <xf numFmtId="173" fontId="2" fillId="0" borderId="0" xfId="1" applyNumberFormat="1" applyFont="1" applyFill="1" applyBorder="1" applyAlignment="1" applyProtection="1">
      <alignment horizontal="right"/>
    </xf>
    <xf numFmtId="173" fontId="2" fillId="0" borderId="0" xfId="1" quotePrefix="1" applyNumberFormat="1" applyFont="1" applyFill="1" applyBorder="1" applyAlignment="1" applyProtection="1">
      <alignment horizontal="right" vertical="top"/>
    </xf>
    <xf numFmtId="0" fontId="2" fillId="0" borderId="0" xfId="0" applyFont="1" applyAlignment="1">
      <alignment vertical="top"/>
    </xf>
    <xf numFmtId="164" fontId="2" fillId="2" borderId="0" xfId="1" applyFont="1" applyFill="1" applyBorder="1" applyAlignment="1" applyProtection="1"/>
    <xf numFmtId="0" fontId="7" fillId="0" borderId="0" xfId="0" applyFont="1" applyAlignment="1">
      <alignment vertical="top"/>
    </xf>
    <xf numFmtId="164" fontId="2" fillId="0" borderId="0" xfId="4" applyFont="1" applyFill="1" applyBorder="1" applyAlignment="1" applyProtection="1">
      <alignment vertical="top"/>
    </xf>
    <xf numFmtId="0" fontId="0" fillId="0" borderId="0" xfId="0" applyAlignment="1">
      <alignment vertical="top"/>
    </xf>
    <xf numFmtId="0" fontId="3" fillId="0" borderId="0" xfId="0" applyFont="1" applyAlignment="1">
      <alignment vertical="top"/>
    </xf>
    <xf numFmtId="0" fontId="2" fillId="0" borderId="0" xfId="0" applyFont="1" applyAlignment="1">
      <alignment horizontal="left" vertical="top"/>
    </xf>
    <xf numFmtId="0" fontId="8" fillId="0" borderId="0" xfId="0" applyFont="1" applyAlignment="1">
      <alignment vertical="top"/>
    </xf>
    <xf numFmtId="164" fontId="8" fillId="0" borderId="0" xfId="4" applyFont="1" applyFill="1" applyBorder="1" applyAlignment="1" applyProtection="1">
      <alignment vertical="top"/>
    </xf>
    <xf numFmtId="0" fontId="9" fillId="0" borderId="0" xfId="0" applyFont="1" applyAlignment="1">
      <alignment vertical="top"/>
    </xf>
    <xf numFmtId="0" fontId="8" fillId="0" borderId="0" xfId="0" applyFont="1" applyAlignment="1">
      <alignment horizontal="left" vertical="top"/>
    </xf>
    <xf numFmtId="0" fontId="0" fillId="0" borderId="0" xfId="0" applyAlignment="1">
      <alignment horizontal="left" vertical="top"/>
    </xf>
    <xf numFmtId="0" fontId="3" fillId="0" borderId="2" xfId="0" applyFont="1" applyBorder="1" applyAlignment="1">
      <alignment horizontal="justify" vertical="top" wrapText="1"/>
    </xf>
    <xf numFmtId="0" fontId="3" fillId="0" borderId="2" xfId="0" applyFont="1" applyBorder="1" applyAlignment="1">
      <alignment horizontal="center" vertical="top" wrapText="1"/>
    </xf>
    <xf numFmtId="0" fontId="2" fillId="0" borderId="2" xfId="0" applyFont="1" applyBorder="1" applyAlignment="1">
      <alignment horizontal="justify" vertical="top" wrapText="1"/>
    </xf>
    <xf numFmtId="175" fontId="2" fillId="0" borderId="4" xfId="5" applyNumberFormat="1" applyFont="1" applyFill="1" applyBorder="1" applyAlignment="1">
      <alignment horizontal="justify" vertical="center" wrapText="1"/>
    </xf>
    <xf numFmtId="175" fontId="2" fillId="0" borderId="2" xfId="0" applyNumberFormat="1" applyFont="1" applyBorder="1" applyAlignment="1">
      <alignment horizontal="center" vertical="top" wrapText="1"/>
    </xf>
    <xf numFmtId="0" fontId="2" fillId="0" borderId="0" xfId="0" applyFont="1" applyAlignment="1">
      <alignment horizontal="justify" vertical="top" wrapText="1"/>
    </xf>
    <xf numFmtId="175" fontId="2" fillId="0" borderId="0" xfId="0" applyNumberFormat="1" applyFont="1" applyAlignment="1">
      <alignment horizontal="center" vertical="top" wrapText="1"/>
    </xf>
    <xf numFmtId="175" fontId="2" fillId="0" borderId="0" xfId="5" applyNumberFormat="1" applyFont="1" applyFill="1" applyBorder="1" applyAlignment="1">
      <alignment horizontal="justify" vertical="center" wrapText="1"/>
    </xf>
    <xf numFmtId="164" fontId="5" fillId="0" borderId="0" xfId="4" applyFont="1" applyFill="1" applyBorder="1" applyAlignment="1" applyProtection="1">
      <alignment vertical="top"/>
    </xf>
    <xf numFmtId="0" fontId="10" fillId="0" borderId="0" xfId="0" applyFont="1" applyAlignment="1">
      <alignment vertical="top"/>
    </xf>
    <xf numFmtId="0" fontId="11" fillId="0" borderId="0" xfId="0" applyFont="1" applyAlignment="1">
      <alignment vertical="top"/>
    </xf>
    <xf numFmtId="164" fontId="2" fillId="0" borderId="0" xfId="4" applyFont="1" applyFill="1" applyBorder="1" applyAlignment="1" applyProtection="1">
      <alignment horizontal="center" vertical="top"/>
    </xf>
    <xf numFmtId="164" fontId="2" fillId="0" borderId="0" xfId="4" applyFont="1" applyFill="1" applyBorder="1" applyAlignment="1" applyProtection="1">
      <alignment horizontal="right" vertical="top"/>
    </xf>
    <xf numFmtId="0" fontId="5" fillId="0" borderId="0" xfId="0" applyFont="1" applyAlignment="1">
      <alignment vertical="top"/>
    </xf>
    <xf numFmtId="164" fontId="0" fillId="0" borderId="0" xfId="4" applyFont="1" applyFill="1" applyBorder="1" applyAlignment="1" applyProtection="1">
      <alignment vertical="top"/>
    </xf>
    <xf numFmtId="1" fontId="0" fillId="0" borderId="0" xfId="0" applyNumberFormat="1" applyAlignment="1">
      <alignment vertical="top"/>
    </xf>
    <xf numFmtId="0" fontId="7" fillId="0" borderId="0" xfId="6" applyFont="1"/>
    <xf numFmtId="0" fontId="1" fillId="0" borderId="0" xfId="6"/>
    <xf numFmtId="0" fontId="7" fillId="0" borderId="0" xfId="6" applyFont="1" applyAlignment="1">
      <alignment horizontal="right"/>
    </xf>
    <xf numFmtId="0" fontId="7" fillId="0" borderId="5" xfId="7" applyFont="1" applyBorder="1" applyAlignment="1">
      <alignment horizontal="center" wrapText="1"/>
    </xf>
    <xf numFmtId="0" fontId="0" fillId="0" borderId="5" xfId="6" applyFont="1" applyBorder="1" applyAlignment="1">
      <alignment horizontal="center"/>
    </xf>
    <xf numFmtId="0" fontId="0" fillId="0" borderId="2" xfId="6" applyFont="1" applyBorder="1" applyAlignment="1">
      <alignment horizontal="center"/>
    </xf>
    <xf numFmtId="0" fontId="0" fillId="0" borderId="5" xfId="6" applyFont="1" applyBorder="1" applyAlignment="1">
      <alignment horizontal="left"/>
    </xf>
    <xf numFmtId="0" fontId="0" fillId="0" borderId="5" xfId="6" applyFont="1" applyBorder="1"/>
    <xf numFmtId="0" fontId="1" fillId="0" borderId="5" xfId="6" applyBorder="1" applyAlignment="1">
      <alignment horizontal="center"/>
    </xf>
    <xf numFmtId="4" fontId="1" fillId="0" borderId="5" xfId="6" applyNumberFormat="1" applyBorder="1"/>
    <xf numFmtId="10" fontId="1" fillId="0" borderId="5" xfId="6" applyNumberFormat="1" applyBorder="1"/>
    <xf numFmtId="172" fontId="1" fillId="0" borderId="0" xfId="0" applyNumberFormat="1" applyFont="1"/>
    <xf numFmtId="0" fontId="0" fillId="0" borderId="0" xfId="6" applyFont="1"/>
    <xf numFmtId="176" fontId="1" fillId="0" borderId="0" xfId="6" applyNumberFormat="1"/>
    <xf numFmtId="176" fontId="0" fillId="0" borderId="0" xfId="6" applyNumberFormat="1" applyFont="1"/>
    <xf numFmtId="0" fontId="12" fillId="0" borderId="0" xfId="8" applyFont="1"/>
    <xf numFmtId="0" fontId="13" fillId="0" borderId="0" xfId="8" applyFont="1"/>
    <xf numFmtId="0" fontId="14" fillId="0" borderId="0" xfId="8" applyFont="1"/>
    <xf numFmtId="177" fontId="14" fillId="0" borderId="0" xfId="9" applyFont="1" applyFill="1"/>
    <xf numFmtId="0" fontId="13" fillId="0" borderId="0" xfId="8" applyFont="1" applyAlignment="1">
      <alignment horizontal="left"/>
    </xf>
    <xf numFmtId="0" fontId="13" fillId="0" borderId="6" xfId="8" applyFont="1" applyBorder="1" applyAlignment="1">
      <alignment horizontal="center" vertical="center" wrapText="1"/>
    </xf>
    <xf numFmtId="177" fontId="13" fillId="0" borderId="6" xfId="9" applyFont="1" applyFill="1" applyBorder="1" applyAlignment="1">
      <alignment horizontal="center" vertical="center" wrapText="1"/>
    </xf>
    <xf numFmtId="177" fontId="13" fillId="0" borderId="7" xfId="9" applyFont="1" applyFill="1" applyBorder="1" applyAlignment="1">
      <alignment horizontal="center" vertical="center" wrapText="1"/>
    </xf>
    <xf numFmtId="0" fontId="13" fillId="0" borderId="8" xfId="8" applyFont="1" applyBorder="1" applyAlignment="1">
      <alignment horizontal="center" vertical="center" wrapText="1"/>
    </xf>
    <xf numFmtId="0" fontId="15" fillId="0" borderId="9" xfId="8" applyFont="1" applyBorder="1" applyAlignment="1">
      <alignment horizontal="left"/>
    </xf>
    <xf numFmtId="177" fontId="13" fillId="0" borderId="8" xfId="9" applyFont="1" applyFill="1" applyBorder="1" applyAlignment="1">
      <alignment horizontal="center" vertical="center" wrapText="1"/>
    </xf>
    <xf numFmtId="177" fontId="13" fillId="0" borderId="10" xfId="9" applyFont="1" applyFill="1" applyBorder="1" applyAlignment="1">
      <alignment horizontal="center" vertical="center" wrapText="1"/>
    </xf>
    <xf numFmtId="0" fontId="15" fillId="0" borderId="11" xfId="8" applyFont="1" applyBorder="1"/>
    <xf numFmtId="0" fontId="15" fillId="0" borderId="12" xfId="8" applyFont="1" applyBorder="1"/>
    <xf numFmtId="0" fontId="15" fillId="0" borderId="0" xfId="8" applyFont="1"/>
    <xf numFmtId="0" fontId="16" fillId="0" borderId="0" xfId="8" applyFont="1"/>
    <xf numFmtId="177" fontId="15" fillId="0" borderId="0" xfId="9" applyFont="1" applyFill="1"/>
    <xf numFmtId="0" fontId="17" fillId="0" borderId="0" xfId="0" applyFont="1"/>
    <xf numFmtId="0" fontId="18" fillId="0" borderId="0" xfId="0" applyFont="1"/>
    <xf numFmtId="0" fontId="19" fillId="0" borderId="0" xfId="0" applyFont="1"/>
    <xf numFmtId="0" fontId="17" fillId="0" borderId="0" xfId="8" applyFont="1"/>
    <xf numFmtId="178" fontId="18" fillId="0" borderId="0" xfId="5" applyNumberFormat="1" applyFont="1" applyFill="1" applyBorder="1"/>
    <xf numFmtId="175" fontId="18" fillId="0" borderId="0" xfId="5" applyNumberFormat="1" applyFont="1" applyFill="1" applyBorder="1"/>
    <xf numFmtId="10" fontId="18" fillId="0" borderId="0" xfId="0" applyNumberFormat="1" applyFont="1"/>
    <xf numFmtId="179" fontId="18" fillId="0" borderId="0" xfId="0" applyNumberFormat="1" applyFont="1"/>
    <xf numFmtId="0" fontId="18" fillId="0" borderId="0" xfId="0" applyFont="1" applyAlignment="1">
      <alignment vertical="top" wrapText="1"/>
    </xf>
    <xf numFmtId="175" fontId="18" fillId="0" borderId="0" xfId="5" applyNumberFormat="1" applyFont="1" applyFill="1" applyBorder="1" applyAlignment="1">
      <alignment vertical="top" wrapText="1"/>
    </xf>
    <xf numFmtId="175" fontId="19" fillId="0" borderId="0" xfId="0" applyNumberFormat="1" applyFont="1"/>
    <xf numFmtId="174" fontId="21" fillId="0" borderId="0" xfId="10" applyFont="1" applyFill="1"/>
    <xf numFmtId="174" fontId="19" fillId="0" borderId="0" xfId="0" applyNumberFormat="1" applyFont="1"/>
    <xf numFmtId="10" fontId="18" fillId="0" borderId="0" xfId="11" applyNumberFormat="1" applyFont="1" applyFill="1"/>
    <xf numFmtId="174" fontId="18" fillId="0" borderId="0" xfId="5" applyFont="1" applyFill="1"/>
    <xf numFmtId="0" fontId="3" fillId="0" borderId="0" xfId="0" applyFont="1"/>
    <xf numFmtId="165" fontId="3" fillId="0" borderId="0" xfId="1" applyNumberFormat="1" applyFont="1" applyFill="1" applyBorder="1" applyAlignment="1" applyProtection="1"/>
    <xf numFmtId="0" fontId="3" fillId="0" borderId="2" xfId="0" applyFont="1" applyBorder="1" applyAlignment="1">
      <alignment horizontal="center" vertical="top"/>
    </xf>
    <xf numFmtId="164" fontId="3" fillId="0" borderId="2" xfId="1" applyFont="1" applyFill="1" applyBorder="1" applyAlignment="1" applyProtection="1">
      <alignment horizontal="center" vertical="top" wrapText="1"/>
    </xf>
    <xf numFmtId="0" fontId="2" fillId="0" borderId="2" xfId="0" applyFont="1" applyBorder="1"/>
    <xf numFmtId="166" fontId="2" fillId="0" borderId="2" xfId="1" applyNumberFormat="1" applyFont="1" applyFill="1" applyBorder="1" applyAlignment="1" applyProtection="1"/>
    <xf numFmtId="0" fontId="3" fillId="0" borderId="2" xfId="0" applyFont="1" applyBorder="1"/>
    <xf numFmtId="167" fontId="2" fillId="0" borderId="2" xfId="1" applyNumberFormat="1" applyFont="1" applyFill="1" applyBorder="1" applyAlignment="1" applyProtection="1">
      <alignment horizontal="right"/>
    </xf>
    <xf numFmtId="169" fontId="2" fillId="0" borderId="2" xfId="2" applyNumberFormat="1" applyFont="1" applyFill="1" applyBorder="1" applyAlignment="1" applyProtection="1"/>
    <xf numFmtId="166" fontId="5" fillId="0" borderId="2" xfId="1" applyNumberFormat="1" applyFont="1" applyFill="1" applyBorder="1" applyAlignment="1" applyProtection="1"/>
    <xf numFmtId="0" fontId="6" fillId="0" borderId="2" xfId="0" applyFont="1" applyBorder="1"/>
    <xf numFmtId="0" fontId="5" fillId="0" borderId="2" xfId="0" applyFont="1" applyBorder="1"/>
    <xf numFmtId="164" fontId="7" fillId="0" borderId="2" xfId="1" applyFont="1" applyFill="1" applyBorder="1" applyAlignment="1" applyProtection="1"/>
    <xf numFmtId="164" fontId="1" fillId="0" borderId="2" xfId="1" applyFill="1" applyBorder="1" applyAlignment="1" applyProtection="1"/>
    <xf numFmtId="0" fontId="2" fillId="0" borderId="2" xfId="0" applyFont="1" applyBorder="1" applyAlignment="1">
      <alignment wrapText="1"/>
    </xf>
    <xf numFmtId="170" fontId="2" fillId="0" borderId="2" xfId="1" applyNumberFormat="1" applyFont="1" applyFill="1" applyBorder="1" applyAlignment="1" applyProtection="1">
      <alignment horizontal="right"/>
    </xf>
    <xf numFmtId="10" fontId="2" fillId="0" borderId="2" xfId="3" applyNumberFormat="1" applyFont="1" applyFill="1" applyBorder="1" applyAlignment="1" applyProtection="1"/>
    <xf numFmtId="10" fontId="3" fillId="0" borderId="2" xfId="1" applyNumberFormat="1" applyFont="1" applyFill="1" applyBorder="1" applyAlignment="1" applyProtection="1"/>
    <xf numFmtId="10" fontId="2" fillId="0" borderId="2" xfId="1" applyNumberFormat="1" applyFont="1" applyFill="1" applyBorder="1" applyAlignment="1" applyProtection="1"/>
    <xf numFmtId="0" fontId="2" fillId="0" borderId="2" xfId="0" applyFont="1" applyBorder="1" applyAlignment="1">
      <alignment horizontal="right"/>
    </xf>
    <xf numFmtId="164" fontId="2" fillId="0" borderId="2" xfId="1" applyFont="1" applyFill="1" applyBorder="1" applyAlignment="1" applyProtection="1">
      <alignment horizontal="center"/>
    </xf>
    <xf numFmtId="10" fontId="2" fillId="0" borderId="2" xfId="0" applyNumberFormat="1" applyFont="1" applyBorder="1"/>
    <xf numFmtId="15" fontId="3" fillId="0" borderId="2" xfId="1" applyNumberFormat="1" applyFont="1" applyFill="1" applyBorder="1" applyAlignment="1" applyProtection="1">
      <alignment horizontal="center"/>
    </xf>
    <xf numFmtId="171" fontId="2" fillId="0" borderId="2" xfId="1" applyNumberFormat="1" applyFont="1" applyFill="1" applyBorder="1" applyAlignment="1" applyProtection="1">
      <alignment horizontal="right"/>
    </xf>
    <xf numFmtId="171" fontId="2" fillId="0" borderId="2" xfId="1" applyNumberFormat="1" applyFont="1" applyFill="1" applyBorder="1" applyAlignment="1" applyProtection="1"/>
    <xf numFmtId="0" fontId="2" fillId="0" borderId="2" xfId="0" applyFont="1" applyBorder="1" applyAlignment="1">
      <alignment vertical="center"/>
    </xf>
    <xf numFmtId="171" fontId="3" fillId="0" borderId="2" xfId="1" applyNumberFormat="1" applyFont="1" applyFill="1" applyBorder="1" applyAlignment="1" applyProtection="1">
      <alignment horizontal="center" vertical="center" wrapText="1"/>
    </xf>
    <xf numFmtId="0" fontId="5" fillId="0" borderId="0" xfId="0" applyFont="1"/>
    <xf numFmtId="0" fontId="3" fillId="0" borderId="0" xfId="0" applyFont="1" applyAlignment="1">
      <alignment horizontal="right"/>
    </xf>
    <xf numFmtId="4" fontId="2" fillId="0" borderId="0" xfId="0" applyNumberFormat="1" applyFont="1" applyAlignment="1">
      <alignment horizontal="right"/>
    </xf>
    <xf numFmtId="172" fontId="2" fillId="0" borderId="0" xfId="0" applyNumberFormat="1" applyFont="1" applyAlignment="1">
      <alignment horizontal="right"/>
    </xf>
    <xf numFmtId="0" fontId="2" fillId="0" borderId="0" xfId="0" applyFont="1" applyAlignment="1">
      <alignment vertical="top" wrapText="1"/>
    </xf>
    <xf numFmtId="0" fontId="2" fillId="0" borderId="0" xfId="0" applyFont="1" applyAlignment="1">
      <alignment horizontal="right"/>
    </xf>
    <xf numFmtId="164" fontId="2" fillId="0" borderId="0" xfId="0" applyNumberFormat="1" applyFont="1"/>
    <xf numFmtId="4" fontId="2" fillId="0" borderId="0" xfId="0" applyNumberFormat="1" applyFont="1"/>
    <xf numFmtId="168" fontId="2" fillId="0" borderId="0" xfId="0" applyNumberFormat="1" applyFont="1"/>
    <xf numFmtId="43" fontId="2" fillId="0" borderId="0" xfId="0" applyNumberFormat="1" applyFont="1"/>
    <xf numFmtId="164" fontId="3" fillId="0" borderId="1" xfId="1" applyFont="1" applyFill="1" applyBorder="1" applyAlignment="1" applyProtection="1">
      <alignment horizontal="center" vertical="top" wrapText="1"/>
    </xf>
    <xf numFmtId="164" fontId="3" fillId="0" borderId="3" xfId="1" applyFont="1" applyFill="1" applyBorder="1" applyAlignment="1" applyProtection="1">
      <alignment horizontal="center" vertical="top" wrapText="1"/>
    </xf>
    <xf numFmtId="0" fontId="5"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7" fillId="0" borderId="5" xfId="7" applyFont="1" applyBorder="1" applyAlignment="1">
      <alignment horizontal="center" vertical="top" wrapText="1"/>
    </xf>
    <xf numFmtId="0" fontId="7" fillId="0" borderId="5" xfId="7" applyFont="1" applyBorder="1" applyAlignment="1">
      <alignment horizontal="center" vertical="top"/>
    </xf>
    <xf numFmtId="0" fontId="7" fillId="0" borderId="5" xfId="7" applyFont="1" applyBorder="1" applyAlignment="1">
      <alignment horizontal="center" wrapText="1"/>
    </xf>
    <xf numFmtId="0" fontId="2" fillId="0" borderId="0" xfId="0" applyFont="1" applyAlignment="1">
      <alignment horizontal="center" vertical="top"/>
    </xf>
    <xf numFmtId="0" fontId="2" fillId="0" borderId="0" xfId="0" applyFont="1" applyAlignment="1">
      <alignment horizontal="right" vertical="top"/>
    </xf>
    <xf numFmtId="0" fontId="3" fillId="0" borderId="0" xfId="0" quotePrefix="1" applyFont="1" applyAlignment="1">
      <alignment vertical="top"/>
    </xf>
  </cellXfs>
  <cellStyles count="12">
    <cellStyle name="Comma" xfId="1" builtinId="3"/>
    <cellStyle name="Comma 2" xfId="4" xr:uid="{7CBBFA3E-4131-4C17-B841-9FD251C63C6F}"/>
    <cellStyle name="Comma 2 2" xfId="10" xr:uid="{8421B1E2-4E06-4080-9EA4-E179B8C0588F}"/>
    <cellStyle name="Comma 2 2 2 2" xfId="5" xr:uid="{DF9A18B1-6CFE-4C07-BCE7-A3C6EE3ACF33}"/>
    <cellStyle name="Comma 3" xfId="9" xr:uid="{2545D89B-C777-44BC-9977-182276CE0865}"/>
    <cellStyle name="Currency" xfId="2" builtinId="4"/>
    <cellStyle name="Normal" xfId="0" builtinId="0"/>
    <cellStyle name="Normal 2 2" xfId="8" xr:uid="{9E40347E-C24B-4825-9B67-6E5485E4FE3F}"/>
    <cellStyle name="Normal_~4379501" xfId="7" xr:uid="{ED6A15AD-D780-41E9-AD3A-51EB753DE2D9}"/>
    <cellStyle name="Normal_Half yearly-NEW FORMAT_September 2009" xfId="6" xr:uid="{D90E698C-B55F-46A7-BC0A-98548B721F0A}"/>
    <cellStyle name="Percent" xfId="3" builtinId="5"/>
    <cellStyle name="Percent 2" xfId="11" xr:uid="{75C7367F-D363-4D92-9820-28D8E04FC3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13</xdr:col>
      <xdr:colOff>283464</xdr:colOff>
      <xdr:row>15</xdr:row>
      <xdr:rowOff>56388</xdr:rowOff>
    </xdr:to>
    <xdr:pic>
      <xdr:nvPicPr>
        <xdr:cNvPr id="11" name="Picture 10" descr="Product Label - 9th Dec 2024 - Flexi.jpg">
          <a:extLst>
            <a:ext uri="{FF2B5EF4-FFF2-40B4-BE49-F238E27FC236}">
              <a16:creationId xmlns:a16="http://schemas.microsoft.com/office/drawing/2014/main" id="{374122F6-8DA7-4FE5-B274-77506ED0C714}"/>
            </a:ext>
          </a:extLst>
        </xdr:cNvPr>
        <xdr:cNvPicPr>
          <a:picLocks noChangeAspect="1"/>
        </xdr:cNvPicPr>
      </xdr:nvPicPr>
      <xdr:blipFill>
        <a:blip xmlns:r="http://schemas.openxmlformats.org/officeDocument/2006/relationships" r:embed="rId1" cstate="print"/>
        <a:stretch>
          <a:fillRect/>
        </a:stretch>
      </xdr:blipFill>
      <xdr:spPr>
        <a:xfrm>
          <a:off x="1219200" y="485775"/>
          <a:ext cx="6989064" cy="1999488"/>
        </a:xfrm>
        <a:prstGeom prst="rect">
          <a:avLst/>
        </a:prstGeom>
      </xdr:spPr>
    </xdr:pic>
    <xdr:clientData/>
  </xdr:twoCellAnchor>
  <xdr:twoCellAnchor editAs="oneCell">
    <xdr:from>
      <xdr:col>2</xdr:col>
      <xdr:colOff>0</xdr:colOff>
      <xdr:row>18</xdr:row>
      <xdr:rowOff>0</xdr:rowOff>
    </xdr:from>
    <xdr:to>
      <xdr:col>13</xdr:col>
      <xdr:colOff>283464</xdr:colOff>
      <xdr:row>29</xdr:row>
      <xdr:rowOff>139065</xdr:rowOff>
    </xdr:to>
    <xdr:pic>
      <xdr:nvPicPr>
        <xdr:cNvPr id="12" name="Picture 11" descr="Product Label - 9th Dec 2024 - ELSS.jpg">
          <a:extLst>
            <a:ext uri="{FF2B5EF4-FFF2-40B4-BE49-F238E27FC236}">
              <a16:creationId xmlns:a16="http://schemas.microsoft.com/office/drawing/2014/main" id="{EF908091-C5F4-4502-A808-9F9F82705346}"/>
            </a:ext>
          </a:extLst>
        </xdr:cNvPr>
        <xdr:cNvPicPr>
          <a:picLocks noChangeAspect="1"/>
        </xdr:cNvPicPr>
      </xdr:nvPicPr>
      <xdr:blipFill>
        <a:blip xmlns:r="http://schemas.openxmlformats.org/officeDocument/2006/relationships" r:embed="rId2" cstate="print"/>
        <a:stretch>
          <a:fillRect/>
        </a:stretch>
      </xdr:blipFill>
      <xdr:spPr>
        <a:xfrm>
          <a:off x="1219200" y="2914650"/>
          <a:ext cx="6989064" cy="1920240"/>
        </a:xfrm>
        <a:prstGeom prst="rect">
          <a:avLst/>
        </a:prstGeom>
      </xdr:spPr>
    </xdr:pic>
    <xdr:clientData/>
  </xdr:twoCellAnchor>
  <xdr:twoCellAnchor editAs="oneCell">
    <xdr:from>
      <xdr:col>2</xdr:col>
      <xdr:colOff>0</xdr:colOff>
      <xdr:row>32</xdr:row>
      <xdr:rowOff>0</xdr:rowOff>
    </xdr:from>
    <xdr:to>
      <xdr:col>13</xdr:col>
      <xdr:colOff>326136</xdr:colOff>
      <xdr:row>44</xdr:row>
      <xdr:rowOff>68580</xdr:rowOff>
    </xdr:to>
    <xdr:pic>
      <xdr:nvPicPr>
        <xdr:cNvPr id="13" name="Picture 12">
          <a:extLst>
            <a:ext uri="{FF2B5EF4-FFF2-40B4-BE49-F238E27FC236}">
              <a16:creationId xmlns:a16="http://schemas.microsoft.com/office/drawing/2014/main" id="{7164FCB8-755E-47C6-954E-20B5CA862A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9200" y="5181600"/>
          <a:ext cx="7031736" cy="2011680"/>
        </a:xfrm>
        <a:prstGeom prst="rect">
          <a:avLst/>
        </a:prstGeom>
      </xdr:spPr>
    </xdr:pic>
    <xdr:clientData/>
  </xdr:twoCellAnchor>
  <xdr:twoCellAnchor editAs="oneCell">
    <xdr:from>
      <xdr:col>2</xdr:col>
      <xdr:colOff>0</xdr:colOff>
      <xdr:row>47</xdr:row>
      <xdr:rowOff>0</xdr:rowOff>
    </xdr:from>
    <xdr:to>
      <xdr:col>13</xdr:col>
      <xdr:colOff>289560</xdr:colOff>
      <xdr:row>58</xdr:row>
      <xdr:rowOff>136017</xdr:rowOff>
    </xdr:to>
    <xdr:pic>
      <xdr:nvPicPr>
        <xdr:cNvPr id="14" name="Picture 13">
          <a:extLst>
            <a:ext uri="{FF2B5EF4-FFF2-40B4-BE49-F238E27FC236}">
              <a16:creationId xmlns:a16="http://schemas.microsoft.com/office/drawing/2014/main" id="{E2755B6B-D08A-4DA9-B975-12FF57D3C4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19200" y="7610475"/>
          <a:ext cx="6995160" cy="1917192"/>
        </a:xfrm>
        <a:prstGeom prst="rect">
          <a:avLst/>
        </a:prstGeom>
      </xdr:spPr>
    </xdr:pic>
    <xdr:clientData/>
  </xdr:twoCellAnchor>
  <xdr:twoCellAnchor editAs="oneCell">
    <xdr:from>
      <xdr:col>2</xdr:col>
      <xdr:colOff>0</xdr:colOff>
      <xdr:row>61</xdr:row>
      <xdr:rowOff>0</xdr:rowOff>
    </xdr:from>
    <xdr:to>
      <xdr:col>13</xdr:col>
      <xdr:colOff>384048</xdr:colOff>
      <xdr:row>72</xdr:row>
      <xdr:rowOff>126873</xdr:rowOff>
    </xdr:to>
    <xdr:pic>
      <xdr:nvPicPr>
        <xdr:cNvPr id="15" name="Picture 14">
          <a:extLst>
            <a:ext uri="{FF2B5EF4-FFF2-40B4-BE49-F238E27FC236}">
              <a16:creationId xmlns:a16="http://schemas.microsoft.com/office/drawing/2014/main" id="{CCFE9031-0158-4942-9318-EB6BEFB857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0" y="9877425"/>
          <a:ext cx="7089648" cy="1908048"/>
        </a:xfrm>
        <a:prstGeom prst="rect">
          <a:avLst/>
        </a:prstGeom>
      </xdr:spPr>
    </xdr:pic>
    <xdr:clientData/>
  </xdr:twoCellAnchor>
  <xdr:twoCellAnchor editAs="oneCell">
    <xdr:from>
      <xdr:col>2</xdr:col>
      <xdr:colOff>0</xdr:colOff>
      <xdr:row>75</xdr:row>
      <xdr:rowOff>0</xdr:rowOff>
    </xdr:from>
    <xdr:to>
      <xdr:col>13</xdr:col>
      <xdr:colOff>283464</xdr:colOff>
      <xdr:row>87</xdr:row>
      <xdr:rowOff>56388</xdr:rowOff>
    </xdr:to>
    <xdr:pic>
      <xdr:nvPicPr>
        <xdr:cNvPr id="16" name="Picture 15" descr="Product Label - 9th Dec 2024 - Banking.jpg">
          <a:extLst>
            <a:ext uri="{FF2B5EF4-FFF2-40B4-BE49-F238E27FC236}">
              <a16:creationId xmlns:a16="http://schemas.microsoft.com/office/drawing/2014/main" id="{3E514FA5-D5D9-42A8-BB2C-02B1545AFBB8}"/>
            </a:ext>
          </a:extLst>
        </xdr:cNvPr>
        <xdr:cNvPicPr>
          <a:picLocks noChangeAspect="1"/>
        </xdr:cNvPicPr>
      </xdr:nvPicPr>
      <xdr:blipFill>
        <a:blip xmlns:r="http://schemas.openxmlformats.org/officeDocument/2006/relationships" r:embed="rId6" cstate="print"/>
        <a:stretch>
          <a:fillRect/>
        </a:stretch>
      </xdr:blipFill>
      <xdr:spPr>
        <a:xfrm>
          <a:off x="1219200" y="12144375"/>
          <a:ext cx="6989064" cy="1999488"/>
        </a:xfrm>
        <a:prstGeom prst="rect">
          <a:avLst/>
        </a:prstGeom>
      </xdr:spPr>
    </xdr:pic>
    <xdr:clientData/>
  </xdr:twoCellAnchor>
  <xdr:twoCellAnchor editAs="oneCell">
    <xdr:from>
      <xdr:col>2</xdr:col>
      <xdr:colOff>0</xdr:colOff>
      <xdr:row>90</xdr:row>
      <xdr:rowOff>0</xdr:rowOff>
    </xdr:from>
    <xdr:to>
      <xdr:col>13</xdr:col>
      <xdr:colOff>283464</xdr:colOff>
      <xdr:row>102</xdr:row>
      <xdr:rowOff>59436</xdr:rowOff>
    </xdr:to>
    <xdr:pic>
      <xdr:nvPicPr>
        <xdr:cNvPr id="17" name="Picture 16" descr="Product Label - 9th Dec 2024 - Infra.jpg">
          <a:extLst>
            <a:ext uri="{FF2B5EF4-FFF2-40B4-BE49-F238E27FC236}">
              <a16:creationId xmlns:a16="http://schemas.microsoft.com/office/drawing/2014/main" id="{36B0E4B5-C486-4EA3-8875-52B3D2A491F5}"/>
            </a:ext>
          </a:extLst>
        </xdr:cNvPr>
        <xdr:cNvPicPr>
          <a:picLocks noChangeAspect="1"/>
        </xdr:cNvPicPr>
      </xdr:nvPicPr>
      <xdr:blipFill>
        <a:blip xmlns:r="http://schemas.openxmlformats.org/officeDocument/2006/relationships" r:embed="rId7" cstate="print"/>
        <a:stretch>
          <a:fillRect/>
        </a:stretch>
      </xdr:blipFill>
      <xdr:spPr>
        <a:xfrm>
          <a:off x="1219200" y="14573250"/>
          <a:ext cx="6989064" cy="2002536"/>
        </a:xfrm>
        <a:prstGeom prst="rect">
          <a:avLst/>
        </a:prstGeom>
      </xdr:spPr>
    </xdr:pic>
    <xdr:clientData/>
  </xdr:twoCellAnchor>
  <xdr:twoCellAnchor editAs="oneCell">
    <xdr:from>
      <xdr:col>2</xdr:col>
      <xdr:colOff>0</xdr:colOff>
      <xdr:row>105</xdr:row>
      <xdr:rowOff>0</xdr:rowOff>
    </xdr:from>
    <xdr:to>
      <xdr:col>13</xdr:col>
      <xdr:colOff>283464</xdr:colOff>
      <xdr:row>117</xdr:row>
      <xdr:rowOff>56388</xdr:rowOff>
    </xdr:to>
    <xdr:pic>
      <xdr:nvPicPr>
        <xdr:cNvPr id="18" name="Picture 17" descr="Product Label - 9th Dec 2024 - Nifty.jpg">
          <a:extLst>
            <a:ext uri="{FF2B5EF4-FFF2-40B4-BE49-F238E27FC236}">
              <a16:creationId xmlns:a16="http://schemas.microsoft.com/office/drawing/2014/main" id="{E08E5D57-C771-459E-8C4B-C5C6F9F03834}"/>
            </a:ext>
          </a:extLst>
        </xdr:cNvPr>
        <xdr:cNvPicPr>
          <a:picLocks noChangeAspect="1"/>
        </xdr:cNvPicPr>
      </xdr:nvPicPr>
      <xdr:blipFill>
        <a:blip xmlns:r="http://schemas.openxmlformats.org/officeDocument/2006/relationships" r:embed="rId8" cstate="print"/>
        <a:stretch>
          <a:fillRect/>
        </a:stretch>
      </xdr:blipFill>
      <xdr:spPr>
        <a:xfrm>
          <a:off x="1219200" y="16840200"/>
          <a:ext cx="6989064" cy="1999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11A8-1E89-42BD-82A7-4ED27EFFD4E4}">
  <dimension ref="A1:R119"/>
  <sheetViews>
    <sheetView tabSelected="1" topLeftCell="C1" zoomScale="85" zoomScaleNormal="85" workbookViewId="0">
      <pane xSplit="3" ySplit="4" topLeftCell="F5" activePane="bottomRight" state="frozen"/>
      <selection activeCell="C1" sqref="C1"/>
      <selection pane="topRight" activeCell="F1" sqref="F1"/>
      <selection pane="bottomLeft" activeCell="C5" sqref="C5"/>
      <selection pane="bottomRight" activeCell="D20" sqref="D20"/>
    </sheetView>
  </sheetViews>
  <sheetFormatPr defaultColWidth="9.140625" defaultRowHeight="14.25" x14ac:dyDescent="0.2"/>
  <cols>
    <col min="1" max="1" width="8.28515625" style="1" hidden="1" customWidth="1"/>
    <col min="2" max="2" width="3.7109375" style="1" hidden="1" customWidth="1"/>
    <col min="3" max="3" width="11.5703125" style="2" customWidth="1"/>
    <col min="4" max="4" width="110.28515625" style="2" bestFit="1" customWidth="1"/>
    <col min="5" max="5" width="19.5703125" style="2" customWidth="1"/>
    <col min="6" max="8" width="20.42578125" style="3" customWidth="1"/>
    <col min="9" max="9" width="23.140625" style="2" customWidth="1"/>
    <col min="10" max="10" width="20.42578125" style="3" customWidth="1"/>
    <col min="11" max="13" width="20.42578125" style="2" customWidth="1"/>
    <col min="14" max="14" width="13.5703125" style="2" bestFit="1" customWidth="1"/>
    <col min="15" max="15" width="68.140625" style="2" bestFit="1" customWidth="1"/>
    <col min="16" max="16" width="29" style="2" bestFit="1" customWidth="1"/>
    <col min="17" max="17" width="15.42578125" style="2" bestFit="1" customWidth="1"/>
    <col min="18" max="16384" width="9.140625" style="2"/>
  </cols>
  <sheetData>
    <row r="1" spans="1:18" x14ac:dyDescent="0.2">
      <c r="I1" s="3"/>
      <c r="J1" s="3" t="s">
        <v>0</v>
      </c>
      <c r="L1" s="3"/>
      <c r="M1" s="3"/>
    </row>
    <row r="2" spans="1:18" ht="15" x14ac:dyDescent="0.25">
      <c r="D2" s="90" t="s">
        <v>1</v>
      </c>
      <c r="I2" s="3"/>
      <c r="L2" s="3"/>
      <c r="M2" s="3"/>
    </row>
    <row r="3" spans="1:18" ht="15" x14ac:dyDescent="0.25">
      <c r="D3" s="90" t="s">
        <v>2</v>
      </c>
      <c r="F3" s="4" t="s">
        <v>3</v>
      </c>
      <c r="G3" s="4" t="s">
        <v>3</v>
      </c>
      <c r="H3" s="4" t="s">
        <v>3</v>
      </c>
      <c r="I3" s="4" t="s">
        <v>3</v>
      </c>
      <c r="J3" s="4" t="s">
        <v>3</v>
      </c>
      <c r="K3" s="4" t="s">
        <v>3</v>
      </c>
      <c r="L3" s="4" t="s">
        <v>3</v>
      </c>
      <c r="M3" s="4" t="s">
        <v>3</v>
      </c>
    </row>
    <row r="4" spans="1:18" s="6" customFormat="1" ht="15" x14ac:dyDescent="0.25">
      <c r="A4" s="5"/>
      <c r="B4" s="5"/>
      <c r="C4" s="90"/>
      <c r="D4" s="90"/>
      <c r="E4" s="90"/>
      <c r="F4" s="91" t="s">
        <v>4</v>
      </c>
      <c r="G4" s="91" t="s">
        <v>5</v>
      </c>
      <c r="H4" s="91" t="s">
        <v>6</v>
      </c>
      <c r="I4" s="91" t="s">
        <v>7</v>
      </c>
      <c r="J4" s="91" t="s">
        <v>8</v>
      </c>
      <c r="K4" s="90" t="s">
        <v>9</v>
      </c>
      <c r="L4" s="91" t="s">
        <v>10</v>
      </c>
      <c r="M4" s="91" t="s">
        <v>11</v>
      </c>
      <c r="N4" s="90"/>
      <c r="O4" s="90"/>
      <c r="P4" s="90"/>
      <c r="Q4" s="90"/>
      <c r="R4" s="90"/>
    </row>
    <row r="5" spans="1:18" x14ac:dyDescent="0.2">
      <c r="F5" s="7"/>
      <c r="G5" s="7"/>
      <c r="H5" s="7"/>
      <c r="I5" s="7"/>
      <c r="J5" s="7"/>
      <c r="L5" s="7"/>
      <c r="M5" s="7"/>
    </row>
    <row r="6" spans="1:18" s="9" customFormat="1" ht="45" x14ac:dyDescent="0.2">
      <c r="A6" s="8"/>
      <c r="B6" s="8"/>
      <c r="C6" s="127" t="s">
        <v>12</v>
      </c>
      <c r="D6" s="127" t="s">
        <v>13</v>
      </c>
      <c r="E6" s="92" t="s">
        <v>14</v>
      </c>
      <c r="F6" s="93" t="s">
        <v>15</v>
      </c>
      <c r="G6" s="93" t="s">
        <v>16</v>
      </c>
      <c r="H6" s="93" t="s">
        <v>17</v>
      </c>
      <c r="I6" s="93" t="s">
        <v>18</v>
      </c>
      <c r="J6" s="93" t="s">
        <v>19</v>
      </c>
      <c r="K6" s="93" t="s">
        <v>20</v>
      </c>
      <c r="L6" s="93" t="s">
        <v>21</v>
      </c>
      <c r="M6" s="93" t="s">
        <v>22</v>
      </c>
    </row>
    <row r="7" spans="1:18" s="9" customFormat="1" ht="30" x14ac:dyDescent="0.2">
      <c r="A7" s="8"/>
      <c r="B7" s="8"/>
      <c r="C7" s="128"/>
      <c r="D7" s="128"/>
      <c r="E7" s="92" t="s">
        <v>23</v>
      </c>
      <c r="F7" s="93" t="s">
        <v>24</v>
      </c>
      <c r="G7" s="93" t="str">
        <f>+$F$7</f>
        <v>01/10/2024 to 31/03/2025</v>
      </c>
      <c r="H7" s="93" t="str">
        <f t="shared" ref="H7:M7" si="0">+$F$7</f>
        <v>01/10/2024 to 31/03/2025</v>
      </c>
      <c r="I7" s="93" t="str">
        <f t="shared" si="0"/>
        <v>01/10/2024 to 31/03/2025</v>
      </c>
      <c r="J7" s="93" t="str">
        <f t="shared" si="0"/>
        <v>01/10/2024 to 31/03/2025</v>
      </c>
      <c r="K7" s="93" t="str">
        <f t="shared" si="0"/>
        <v>01/10/2024 to 31/03/2025</v>
      </c>
      <c r="L7" s="93" t="str">
        <f t="shared" si="0"/>
        <v>01/10/2024 to 31/03/2025</v>
      </c>
      <c r="M7" s="93" t="str">
        <f t="shared" si="0"/>
        <v>01/10/2024 to 31/03/2025</v>
      </c>
    </row>
    <row r="8" spans="1:18" x14ac:dyDescent="0.2">
      <c r="C8" s="94">
        <v>1.1000000000000001</v>
      </c>
      <c r="D8" s="94" t="s">
        <v>25</v>
      </c>
      <c r="E8" s="94" t="s">
        <v>26</v>
      </c>
      <c r="F8" s="95">
        <v>16.493202747000002</v>
      </c>
      <c r="G8" s="95">
        <v>5.9619698300000001</v>
      </c>
      <c r="H8" s="95">
        <v>10.744629912999999</v>
      </c>
      <c r="I8" s="95">
        <v>17.775110831999999</v>
      </c>
      <c r="J8" s="95">
        <v>3.3337286969999993</v>
      </c>
      <c r="K8" s="95">
        <v>2.1703452899999998</v>
      </c>
      <c r="L8" s="95">
        <v>1.4582247520000002</v>
      </c>
      <c r="M8" s="95">
        <v>0.99595656700000001</v>
      </c>
    </row>
    <row r="9" spans="1:18" x14ac:dyDescent="0.2">
      <c r="C9" s="94">
        <v>1.2</v>
      </c>
      <c r="D9" s="94" t="s">
        <v>27</v>
      </c>
      <c r="E9" s="94" t="s">
        <v>26</v>
      </c>
      <c r="F9" s="95">
        <v>16.404869731000002</v>
      </c>
      <c r="G9" s="95">
        <v>5.8395033219999997</v>
      </c>
      <c r="H9" s="95">
        <v>10.6258564</v>
      </c>
      <c r="I9" s="95">
        <v>22.278092449999999</v>
      </c>
      <c r="J9" s="95">
        <v>3.3269486399999999</v>
      </c>
      <c r="K9" s="95">
        <v>2.1878057089999996</v>
      </c>
      <c r="L9" s="95">
        <v>1.4114836749999999</v>
      </c>
      <c r="M9" s="95">
        <v>1.22109438</v>
      </c>
      <c r="O9" s="123"/>
      <c r="P9" s="124"/>
      <c r="Q9" s="124"/>
      <c r="R9" s="124"/>
    </row>
    <row r="10" spans="1:18" x14ac:dyDescent="0.2">
      <c r="C10" s="94"/>
      <c r="D10" s="94"/>
      <c r="E10" s="94"/>
      <c r="F10" s="95"/>
      <c r="G10" s="95"/>
      <c r="H10" s="95"/>
      <c r="I10" s="95"/>
      <c r="J10" s="95"/>
      <c r="K10" s="95"/>
      <c r="L10" s="95"/>
      <c r="M10" s="95"/>
    </row>
    <row r="11" spans="1:18" x14ac:dyDescent="0.2">
      <c r="C11" s="94">
        <v>2</v>
      </c>
      <c r="D11" s="94" t="s">
        <v>28</v>
      </c>
      <c r="E11" s="94" t="s">
        <v>26</v>
      </c>
      <c r="F11" s="95">
        <f>+F14-F9</f>
        <v>321.56148466199994</v>
      </c>
      <c r="G11" s="95">
        <f t="shared" ref="G11:M11" si="1">+G14-G9</f>
        <v>69.811816295</v>
      </c>
      <c r="H11" s="95">
        <f t="shared" si="1"/>
        <v>103.810905881</v>
      </c>
      <c r="I11" s="95">
        <f t="shared" si="1"/>
        <v>252.03663202300001</v>
      </c>
      <c r="J11" s="95">
        <f t="shared" si="1"/>
        <v>43.590654868999998</v>
      </c>
      <c r="K11" s="95">
        <f t="shared" si="1"/>
        <v>8.9255744949999993</v>
      </c>
      <c r="L11" s="95">
        <f t="shared" si="1"/>
        <v>7.1315326940000006</v>
      </c>
      <c r="M11" s="95">
        <f t="shared" si="1"/>
        <v>4.1641279079999993</v>
      </c>
    </row>
    <row r="12" spans="1:18" x14ac:dyDescent="0.2">
      <c r="C12" s="94"/>
      <c r="D12" s="94"/>
      <c r="E12" s="94"/>
      <c r="F12" s="95"/>
      <c r="G12" s="95"/>
      <c r="H12" s="95"/>
      <c r="I12" s="95"/>
      <c r="J12" s="95"/>
      <c r="K12" s="95"/>
      <c r="L12" s="95"/>
      <c r="M12" s="95"/>
    </row>
    <row r="13" spans="1:18" x14ac:dyDescent="0.2">
      <c r="C13" s="94">
        <v>3.1</v>
      </c>
      <c r="D13" s="94" t="s">
        <v>29</v>
      </c>
      <c r="E13" s="94" t="s">
        <v>26</v>
      </c>
      <c r="F13" s="95">
        <v>392.65184191899993</v>
      </c>
      <c r="G13" s="95">
        <v>83.511268041999998</v>
      </c>
      <c r="H13" s="95">
        <v>139.86260552300001</v>
      </c>
      <c r="I13" s="95">
        <v>255.12117582300002</v>
      </c>
      <c r="J13" s="95">
        <v>52.899819110999992</v>
      </c>
      <c r="K13" s="95">
        <v>11.346104129</v>
      </c>
      <c r="L13" s="95">
        <v>10.888981031000002</v>
      </c>
      <c r="M13" s="95">
        <v>4.7436399859999998</v>
      </c>
    </row>
    <row r="14" spans="1:18" x14ac:dyDescent="0.2">
      <c r="C14" s="94">
        <v>3.2</v>
      </c>
      <c r="D14" s="94" t="s">
        <v>30</v>
      </c>
      <c r="E14" s="94" t="s">
        <v>26</v>
      </c>
      <c r="F14" s="95">
        <v>337.96635439299996</v>
      </c>
      <c r="G14" s="95">
        <v>75.651319616999999</v>
      </c>
      <c r="H14" s="95">
        <v>114.436762281</v>
      </c>
      <c r="I14" s="95">
        <v>274.31472447300001</v>
      </c>
      <c r="J14" s="95">
        <v>46.917603508999996</v>
      </c>
      <c r="K14" s="95">
        <v>11.113380203999998</v>
      </c>
      <c r="L14" s="95">
        <v>8.5430163690000001</v>
      </c>
      <c r="M14" s="95">
        <v>5.3852222879999996</v>
      </c>
      <c r="O14" s="123"/>
      <c r="P14" s="124"/>
      <c r="Q14" s="124"/>
      <c r="R14" s="124"/>
    </row>
    <row r="15" spans="1:18" x14ac:dyDescent="0.2">
      <c r="C15" s="94"/>
      <c r="D15" s="94"/>
      <c r="E15" s="94"/>
      <c r="F15" s="10"/>
      <c r="G15" s="10"/>
      <c r="H15" s="10"/>
      <c r="I15" s="10"/>
      <c r="J15" s="10"/>
      <c r="K15" s="10"/>
      <c r="L15" s="10"/>
      <c r="M15" s="10"/>
    </row>
    <row r="16" spans="1:18" ht="15" x14ac:dyDescent="0.25">
      <c r="C16" s="96">
        <v>4.0999999999999996</v>
      </c>
      <c r="D16" s="96" t="s">
        <v>31</v>
      </c>
      <c r="E16" s="94" t="s">
        <v>32</v>
      </c>
      <c r="F16" s="10"/>
      <c r="G16" s="10"/>
      <c r="H16" s="10"/>
      <c r="I16" s="10"/>
      <c r="J16" s="10"/>
      <c r="K16" s="10"/>
      <c r="L16" s="10" t="s">
        <v>0</v>
      </c>
      <c r="M16" s="10"/>
    </row>
    <row r="17" spans="1:13" x14ac:dyDescent="0.2">
      <c r="A17" s="1" t="s">
        <v>33</v>
      </c>
      <c r="C17" s="94"/>
      <c r="D17" s="94" t="s">
        <v>34</v>
      </c>
      <c r="E17" s="94"/>
      <c r="F17" s="12">
        <v>242.91</v>
      </c>
      <c r="G17" s="12">
        <v>189.62</v>
      </c>
      <c r="H17" s="12">
        <v>130.1</v>
      </c>
      <c r="I17" s="12">
        <v>141.02000000000001</v>
      </c>
      <c r="J17" s="12">
        <v>164.83</v>
      </c>
      <c r="K17" s="12">
        <v>51.7</v>
      </c>
      <c r="L17" s="12">
        <v>74.83</v>
      </c>
      <c r="M17" s="97">
        <v>48.966200000000001</v>
      </c>
    </row>
    <row r="18" spans="1:13" x14ac:dyDescent="0.2">
      <c r="A18" s="1" t="s">
        <v>35</v>
      </c>
      <c r="C18" s="94"/>
      <c r="D18" s="94" t="s">
        <v>36</v>
      </c>
      <c r="E18" s="94"/>
      <c r="F18" s="12">
        <v>117.88</v>
      </c>
      <c r="G18" s="12">
        <v>88.83</v>
      </c>
      <c r="H18" s="12">
        <v>115.97</v>
      </c>
      <c r="I18" s="12">
        <v>95.33</v>
      </c>
      <c r="J18" s="12">
        <v>72.209999999999994</v>
      </c>
      <c r="K18" s="12">
        <v>46.28</v>
      </c>
      <c r="L18" s="12">
        <v>70.290000000000006</v>
      </c>
      <c r="M18" s="97">
        <v>31.210799999999999</v>
      </c>
    </row>
    <row r="19" spans="1:13" x14ac:dyDescent="0.2">
      <c r="A19" s="1" t="s">
        <v>37</v>
      </c>
      <c r="C19" s="94"/>
      <c r="D19" s="94" t="s">
        <v>38</v>
      </c>
      <c r="E19" s="94"/>
      <c r="F19" s="12" t="s">
        <v>39</v>
      </c>
      <c r="G19" s="12" t="s">
        <v>39</v>
      </c>
      <c r="H19" s="12" t="s">
        <v>39</v>
      </c>
      <c r="I19" s="12">
        <v>140.99</v>
      </c>
      <c r="J19" s="12" t="s">
        <v>39</v>
      </c>
      <c r="K19" s="12" t="s">
        <v>39</v>
      </c>
      <c r="L19" s="12" t="s">
        <v>39</v>
      </c>
      <c r="M19" s="97" t="s">
        <v>39</v>
      </c>
    </row>
    <row r="20" spans="1:13" x14ac:dyDescent="0.2">
      <c r="A20" s="1" t="s">
        <v>40</v>
      </c>
      <c r="C20" s="94"/>
      <c r="D20" s="94" t="s">
        <v>41</v>
      </c>
      <c r="E20" s="94"/>
      <c r="F20" s="12">
        <v>252.58</v>
      </c>
      <c r="G20" s="12">
        <v>205.7</v>
      </c>
      <c r="H20" s="12">
        <v>136.87</v>
      </c>
      <c r="I20" s="12">
        <v>157.13</v>
      </c>
      <c r="J20" s="12">
        <v>174.15</v>
      </c>
      <c r="K20" s="12">
        <v>57.42</v>
      </c>
      <c r="L20" s="12">
        <v>79.989999999999995</v>
      </c>
      <c r="M20" s="97">
        <v>52.035699999999999</v>
      </c>
    </row>
    <row r="21" spans="1:13" x14ac:dyDescent="0.2">
      <c r="A21" s="1" t="s">
        <v>42</v>
      </c>
      <c r="C21" s="94"/>
      <c r="D21" s="94" t="s">
        <v>43</v>
      </c>
      <c r="E21" s="94"/>
      <c r="F21" s="12">
        <v>127.43</v>
      </c>
      <c r="G21" s="12">
        <v>94.8</v>
      </c>
      <c r="H21" s="12">
        <v>121.59</v>
      </c>
      <c r="I21" s="12">
        <v>105.48</v>
      </c>
      <c r="J21" s="12">
        <v>76.709999999999994</v>
      </c>
      <c r="K21" s="12">
        <v>56.76</v>
      </c>
      <c r="L21" s="12">
        <v>74.5</v>
      </c>
      <c r="M21" s="97">
        <v>48.6995</v>
      </c>
    </row>
    <row r="22" spans="1:13" x14ac:dyDescent="0.2">
      <c r="A22" s="1" t="s">
        <v>44</v>
      </c>
      <c r="C22" s="94"/>
      <c r="D22" s="94" t="s">
        <v>45</v>
      </c>
      <c r="E22" s="94"/>
      <c r="F22" s="12" t="s">
        <v>39</v>
      </c>
      <c r="G22" s="12" t="s">
        <v>39</v>
      </c>
      <c r="H22" s="12" t="s">
        <v>39</v>
      </c>
      <c r="I22" s="12">
        <v>51.49</v>
      </c>
      <c r="J22" s="12" t="s">
        <v>39</v>
      </c>
      <c r="K22" s="12" t="s">
        <v>39</v>
      </c>
      <c r="L22" s="12" t="s">
        <v>39</v>
      </c>
      <c r="M22" s="97" t="s">
        <v>39</v>
      </c>
    </row>
    <row r="23" spans="1:13" x14ac:dyDescent="0.2">
      <c r="C23" s="94"/>
      <c r="D23" s="94"/>
      <c r="E23" s="94"/>
      <c r="F23" s="12"/>
      <c r="G23" s="12"/>
      <c r="H23" s="12"/>
      <c r="I23" s="12"/>
      <c r="J23" s="12"/>
      <c r="K23" s="12"/>
      <c r="L23" s="12"/>
      <c r="M23" s="97"/>
    </row>
    <row r="24" spans="1:13" x14ac:dyDescent="0.2">
      <c r="C24" s="94"/>
      <c r="D24" s="94"/>
      <c r="E24" s="94"/>
      <c r="F24" s="10"/>
      <c r="G24" s="10"/>
      <c r="H24" s="10"/>
      <c r="I24" s="10"/>
      <c r="J24" s="10"/>
      <c r="K24" s="10"/>
      <c r="L24" s="10"/>
      <c r="M24" s="11"/>
    </row>
    <row r="25" spans="1:13" ht="15" x14ac:dyDescent="0.25">
      <c r="C25" s="96">
        <v>4.2</v>
      </c>
      <c r="D25" s="96" t="s">
        <v>46</v>
      </c>
      <c r="E25" s="94" t="s">
        <v>32</v>
      </c>
      <c r="F25" s="10"/>
      <c r="G25" s="10"/>
      <c r="H25" s="10"/>
      <c r="I25" s="10"/>
      <c r="J25" s="10"/>
      <c r="K25" s="10"/>
      <c r="L25" s="10"/>
      <c r="M25" s="11"/>
    </row>
    <row r="26" spans="1:13" x14ac:dyDescent="0.2">
      <c r="A26" s="1" t="s">
        <v>33</v>
      </c>
      <c r="C26" s="94"/>
      <c r="D26" s="94" t="s">
        <v>34</v>
      </c>
      <c r="E26" s="94"/>
      <c r="F26" s="12">
        <v>210.12</v>
      </c>
      <c r="G26" s="12">
        <v>174.84</v>
      </c>
      <c r="H26" s="12">
        <v>107.68</v>
      </c>
      <c r="I26" s="12">
        <v>119.73</v>
      </c>
      <c r="J26" s="12">
        <v>146.04</v>
      </c>
      <c r="K26" s="12">
        <v>50.09</v>
      </c>
      <c r="L26" s="12">
        <v>60.53</v>
      </c>
      <c r="M26" s="97">
        <v>44.585299999999997</v>
      </c>
    </row>
    <row r="27" spans="1:13" x14ac:dyDescent="0.2">
      <c r="A27" s="1" t="s">
        <v>35</v>
      </c>
      <c r="C27" s="94"/>
      <c r="D27" s="94" t="s">
        <v>36</v>
      </c>
      <c r="E27" s="94"/>
      <c r="F27" s="12">
        <v>101.97</v>
      </c>
      <c r="G27" s="12">
        <v>81.91</v>
      </c>
      <c r="H27" s="12">
        <v>95.98</v>
      </c>
      <c r="I27" s="12">
        <v>80.94</v>
      </c>
      <c r="J27" s="12">
        <v>63.98</v>
      </c>
      <c r="K27" s="12">
        <v>44.84</v>
      </c>
      <c r="L27" s="12">
        <v>56.85</v>
      </c>
      <c r="M27" s="97">
        <v>28.4268</v>
      </c>
    </row>
    <row r="28" spans="1:13" x14ac:dyDescent="0.2">
      <c r="A28" s="1" t="s">
        <v>37</v>
      </c>
      <c r="C28" s="94"/>
      <c r="D28" s="94" t="s">
        <v>38</v>
      </c>
      <c r="E28" s="94"/>
      <c r="F28" s="12" t="s">
        <v>39</v>
      </c>
      <c r="G28" s="12" t="s">
        <v>39</v>
      </c>
      <c r="H28" s="12" t="s">
        <v>39</v>
      </c>
      <c r="I28" s="12">
        <v>119.71</v>
      </c>
      <c r="J28" s="12" t="s">
        <v>39</v>
      </c>
      <c r="K28" s="12" t="s">
        <v>39</v>
      </c>
      <c r="L28" s="12" t="s">
        <v>39</v>
      </c>
      <c r="M28" s="97" t="s">
        <v>39</v>
      </c>
    </row>
    <row r="29" spans="1:13" x14ac:dyDescent="0.2">
      <c r="A29" s="1" t="s">
        <v>40</v>
      </c>
      <c r="C29" s="94"/>
      <c r="D29" s="94" t="s">
        <v>41</v>
      </c>
      <c r="E29" s="94"/>
      <c r="F29" s="12">
        <v>218.56</v>
      </c>
      <c r="G29" s="12">
        <v>190.25</v>
      </c>
      <c r="H29" s="12">
        <v>113.53</v>
      </c>
      <c r="I29" s="12">
        <v>134.32</v>
      </c>
      <c r="J29" s="12">
        <v>154.41999999999999</v>
      </c>
      <c r="K29" s="12">
        <v>55.84</v>
      </c>
      <c r="L29" s="12">
        <v>64.87</v>
      </c>
      <c r="M29" s="97">
        <v>47.454999999999998</v>
      </c>
    </row>
    <row r="30" spans="1:13" x14ac:dyDescent="0.2">
      <c r="A30" s="1" t="s">
        <v>42</v>
      </c>
      <c r="C30" s="94"/>
      <c r="D30" s="94" t="s">
        <v>43</v>
      </c>
      <c r="E30" s="94"/>
      <c r="F30" s="12">
        <v>110.26</v>
      </c>
      <c r="G30" s="12">
        <v>87.68</v>
      </c>
      <c r="H30" s="12">
        <v>100.85</v>
      </c>
      <c r="I30" s="12">
        <v>90.17</v>
      </c>
      <c r="J30" s="12">
        <v>68.02</v>
      </c>
      <c r="K30" s="12">
        <v>55.2</v>
      </c>
      <c r="L30" s="12">
        <v>60.41</v>
      </c>
      <c r="M30" s="97">
        <v>44.412599999999998</v>
      </c>
    </row>
    <row r="31" spans="1:13" x14ac:dyDescent="0.2">
      <c r="A31" s="1" t="s">
        <v>44</v>
      </c>
      <c r="C31" s="94"/>
      <c r="D31" s="94" t="s">
        <v>45</v>
      </c>
      <c r="E31" s="94"/>
      <c r="F31" s="12" t="s">
        <v>39</v>
      </c>
      <c r="G31" s="12" t="s">
        <v>39</v>
      </c>
      <c r="H31" s="12" t="s">
        <v>39</v>
      </c>
      <c r="I31" s="12">
        <v>44.02</v>
      </c>
      <c r="J31" s="12" t="s">
        <v>39</v>
      </c>
      <c r="K31" s="12" t="s">
        <v>39</v>
      </c>
      <c r="L31" s="12" t="s">
        <v>39</v>
      </c>
      <c r="M31" s="97" t="s">
        <v>39</v>
      </c>
    </row>
    <row r="32" spans="1:13" x14ac:dyDescent="0.2">
      <c r="C32" s="94"/>
      <c r="D32" s="94"/>
      <c r="E32" s="94"/>
      <c r="F32" s="12"/>
      <c r="G32" s="12"/>
      <c r="H32" s="12"/>
      <c r="I32" s="12"/>
      <c r="J32" s="12"/>
      <c r="K32" s="12"/>
      <c r="L32" s="12"/>
      <c r="M32" s="12"/>
    </row>
    <row r="33" spans="1:16" x14ac:dyDescent="0.2">
      <c r="C33" s="94"/>
      <c r="D33" s="94"/>
      <c r="E33" s="94"/>
      <c r="F33" s="10"/>
      <c r="G33" s="10"/>
      <c r="H33" s="10"/>
      <c r="I33" s="10"/>
      <c r="J33" s="10"/>
      <c r="K33" s="10"/>
      <c r="L33" s="10"/>
      <c r="M33" s="10"/>
    </row>
    <row r="34" spans="1:16" ht="15" x14ac:dyDescent="0.25">
      <c r="C34" s="96">
        <v>4.3</v>
      </c>
      <c r="D34" s="96" t="s">
        <v>47</v>
      </c>
      <c r="E34" s="94" t="s">
        <v>32</v>
      </c>
      <c r="F34" s="10"/>
      <c r="G34" s="10"/>
      <c r="H34" s="10"/>
      <c r="I34" s="10"/>
      <c r="J34" s="10"/>
      <c r="K34" s="10"/>
      <c r="L34" s="10"/>
      <c r="M34" s="10"/>
    </row>
    <row r="35" spans="1:16" x14ac:dyDescent="0.2">
      <c r="A35" s="1" t="s">
        <v>35</v>
      </c>
      <c r="C35" s="94"/>
      <c r="D35" s="94" t="s">
        <v>36</v>
      </c>
      <c r="E35" s="94"/>
      <c r="F35" s="12" t="s">
        <v>39</v>
      </c>
      <c r="G35" s="12" t="s">
        <v>39</v>
      </c>
      <c r="H35" s="12" t="s">
        <v>39</v>
      </c>
      <c r="I35" s="12" t="s">
        <v>39</v>
      </c>
      <c r="J35" s="12" t="s">
        <v>39</v>
      </c>
      <c r="K35" s="12" t="s">
        <v>39</v>
      </c>
      <c r="L35" s="12" t="s">
        <v>39</v>
      </c>
      <c r="M35" s="12" t="s">
        <v>39</v>
      </c>
      <c r="N35" s="125"/>
      <c r="P35" s="125"/>
    </row>
    <row r="36" spans="1:16" x14ac:dyDescent="0.2">
      <c r="A36" s="1" t="s">
        <v>42</v>
      </c>
      <c r="C36" s="94"/>
      <c r="D36" s="94" t="s">
        <v>43</v>
      </c>
      <c r="E36" s="94"/>
      <c r="F36" s="12" t="s">
        <v>39</v>
      </c>
      <c r="G36" s="12" t="s">
        <v>39</v>
      </c>
      <c r="H36" s="12" t="s">
        <v>39</v>
      </c>
      <c r="I36" s="12" t="s">
        <v>39</v>
      </c>
      <c r="J36" s="12" t="s">
        <v>39</v>
      </c>
      <c r="K36" s="12" t="s">
        <v>39</v>
      </c>
      <c r="L36" s="12" t="s">
        <v>39</v>
      </c>
      <c r="M36" s="12" t="s">
        <v>39</v>
      </c>
      <c r="N36" s="125"/>
      <c r="P36" s="125"/>
    </row>
    <row r="37" spans="1:16" x14ac:dyDescent="0.2">
      <c r="C37" s="94"/>
      <c r="D37" s="94"/>
      <c r="E37" s="94"/>
      <c r="F37" s="10"/>
      <c r="G37" s="10"/>
      <c r="H37" s="10"/>
      <c r="I37" s="10"/>
      <c r="J37" s="10"/>
      <c r="K37" s="10"/>
      <c r="L37" s="10"/>
      <c r="M37" s="10"/>
    </row>
    <row r="38" spans="1:16" ht="15" x14ac:dyDescent="0.25">
      <c r="C38" s="94"/>
      <c r="D38" s="96" t="s">
        <v>48</v>
      </c>
      <c r="E38" s="94"/>
      <c r="F38" s="10"/>
      <c r="G38" s="10"/>
      <c r="H38" s="10"/>
      <c r="I38" s="10"/>
      <c r="J38" s="10"/>
      <c r="K38" s="10"/>
      <c r="L38" s="10"/>
      <c r="M38" s="10"/>
    </row>
    <row r="39" spans="1:16" x14ac:dyDescent="0.2">
      <c r="C39" s="94">
        <v>5.0999999999999996</v>
      </c>
      <c r="D39" s="94" t="s">
        <v>49</v>
      </c>
      <c r="E39" s="94" t="s">
        <v>26</v>
      </c>
      <c r="F39" s="95">
        <v>2.2835085850000003</v>
      </c>
      <c r="G39" s="95">
        <v>0.47937364999999998</v>
      </c>
      <c r="H39" s="95">
        <v>0.34648700999999998</v>
      </c>
      <c r="I39" s="95">
        <v>1.95166347</v>
      </c>
      <c r="J39" s="95">
        <v>0.27899339000000001</v>
      </c>
      <c r="K39" s="95">
        <v>2.1029999999999998E-3</v>
      </c>
      <c r="L39" s="95">
        <v>2.5378545000000002E-2</v>
      </c>
      <c r="M39" s="95">
        <v>2.2916054999999998E-2</v>
      </c>
    </row>
    <row r="40" spans="1:16" x14ac:dyDescent="0.2">
      <c r="C40" s="94">
        <v>5.2</v>
      </c>
      <c r="D40" s="94" t="s">
        <v>50</v>
      </c>
      <c r="E40" s="94" t="s">
        <v>26</v>
      </c>
      <c r="F40" s="95">
        <v>0.214554723</v>
      </c>
      <c r="G40" s="95">
        <v>0.106130211</v>
      </c>
      <c r="H40" s="10">
        <v>7.9930122999999992E-2</v>
      </c>
      <c r="I40" s="95">
        <v>4.3499999999999996E-7</v>
      </c>
      <c r="J40" s="98">
        <v>1.3074928E-2</v>
      </c>
      <c r="K40" s="95">
        <v>5.4E-8</v>
      </c>
      <c r="L40" s="95">
        <v>-1.5099999999999999E-7</v>
      </c>
      <c r="M40" s="95">
        <v>1.528E-6</v>
      </c>
    </row>
    <row r="41" spans="1:16" x14ac:dyDescent="0.2">
      <c r="C41" s="94">
        <v>5.3</v>
      </c>
      <c r="D41" s="94" t="s">
        <v>51</v>
      </c>
      <c r="E41" s="94" t="s">
        <v>26</v>
      </c>
      <c r="F41" s="99">
        <v>22.046287156999998</v>
      </c>
      <c r="G41" s="99">
        <v>5.8491037400000003</v>
      </c>
      <c r="H41" s="99">
        <v>3.1839178649999997</v>
      </c>
      <c r="I41" s="99">
        <v>13.528494237999999</v>
      </c>
      <c r="J41" s="99">
        <v>4.1382899590000006</v>
      </c>
      <c r="K41" s="99">
        <v>0.43248062700000001</v>
      </c>
      <c r="L41" s="99">
        <v>0.37566942999999997</v>
      </c>
      <c r="M41" s="99">
        <v>5.5779571E-2</v>
      </c>
    </row>
    <row r="42" spans="1:16" x14ac:dyDescent="0.2">
      <c r="C42" s="94">
        <v>5.4</v>
      </c>
      <c r="D42" s="94" t="s">
        <v>52</v>
      </c>
      <c r="E42" s="94" t="s">
        <v>26</v>
      </c>
      <c r="F42" s="95">
        <v>0</v>
      </c>
      <c r="G42" s="95">
        <v>0</v>
      </c>
      <c r="H42" s="95">
        <v>0</v>
      </c>
      <c r="I42" s="95">
        <v>0</v>
      </c>
      <c r="J42" s="95">
        <v>0</v>
      </c>
      <c r="K42" s="95">
        <v>0</v>
      </c>
      <c r="L42" s="95">
        <v>0</v>
      </c>
      <c r="M42" s="95">
        <v>0</v>
      </c>
    </row>
    <row r="43" spans="1:16" x14ac:dyDescent="0.2">
      <c r="C43" s="94">
        <v>5.5</v>
      </c>
      <c r="D43" s="94" t="s">
        <v>53</v>
      </c>
      <c r="E43" s="94" t="s">
        <v>26</v>
      </c>
      <c r="F43" s="98">
        <v>1.1204870000000001E-3</v>
      </c>
      <c r="G43" s="10">
        <v>0</v>
      </c>
      <c r="H43" s="95">
        <v>9.6833059999999992E-3</v>
      </c>
      <c r="I43" s="95">
        <v>0.118675085</v>
      </c>
      <c r="J43" s="98">
        <v>1.9976470000000004E-3</v>
      </c>
      <c r="K43" s="98">
        <v>3.8918399999999999E-4</v>
      </c>
      <c r="L43" s="98">
        <v>2.3021130000000002E-3</v>
      </c>
      <c r="M43" s="98">
        <v>1.5345420000000001E-3</v>
      </c>
      <c r="N43" s="124"/>
    </row>
    <row r="44" spans="1:16" x14ac:dyDescent="0.2">
      <c r="C44" s="94"/>
      <c r="D44" s="94" t="s">
        <v>54</v>
      </c>
      <c r="E44" s="94" t="s">
        <v>26</v>
      </c>
      <c r="F44" s="95">
        <f t="shared" ref="F44:M44" si="2">SUM(F39:F43)</f>
        <v>24.545470951999999</v>
      </c>
      <c r="G44" s="95">
        <f t="shared" si="2"/>
        <v>6.4346076010000006</v>
      </c>
      <c r="H44" s="95">
        <f t="shared" si="2"/>
        <v>3.6200183039999998</v>
      </c>
      <c r="I44" s="95">
        <f t="shared" si="2"/>
        <v>15.598833227999998</v>
      </c>
      <c r="J44" s="95">
        <f t="shared" si="2"/>
        <v>4.4323559240000003</v>
      </c>
      <c r="K44" s="95">
        <f t="shared" si="2"/>
        <v>0.43497286499999999</v>
      </c>
      <c r="L44" s="95">
        <f t="shared" si="2"/>
        <v>0.40334993699999999</v>
      </c>
      <c r="M44" s="95">
        <f t="shared" si="2"/>
        <v>8.0231695999999991E-2</v>
      </c>
    </row>
    <row r="45" spans="1:16" x14ac:dyDescent="0.2">
      <c r="C45" s="94"/>
      <c r="D45" s="94"/>
      <c r="E45" s="94"/>
      <c r="F45" s="95"/>
      <c r="G45" s="95"/>
      <c r="H45" s="95"/>
      <c r="I45" s="95"/>
      <c r="J45" s="95"/>
      <c r="K45" s="95"/>
      <c r="L45" s="95"/>
      <c r="M45" s="95"/>
    </row>
    <row r="46" spans="1:16" ht="15" x14ac:dyDescent="0.25">
      <c r="C46" s="94"/>
      <c r="D46" s="100" t="s">
        <v>55</v>
      </c>
      <c r="E46" s="94"/>
      <c r="F46" s="95"/>
      <c r="G46" s="95"/>
      <c r="H46" s="95"/>
      <c r="I46" s="95"/>
      <c r="J46" s="95"/>
      <c r="K46" s="95"/>
      <c r="L46" s="95"/>
      <c r="M46" s="95"/>
    </row>
    <row r="47" spans="1:16" x14ac:dyDescent="0.2">
      <c r="C47" s="94">
        <v>6.1</v>
      </c>
      <c r="D47" s="94" t="s">
        <v>56</v>
      </c>
      <c r="E47" s="94" t="s">
        <v>26</v>
      </c>
      <c r="F47" s="95">
        <v>0.11601297300000001</v>
      </c>
      <c r="G47" s="95">
        <v>0.21541677200000001</v>
      </c>
      <c r="H47" s="95">
        <v>0.25620193499999999</v>
      </c>
      <c r="I47" s="95">
        <v>0.98879100200000014</v>
      </c>
      <c r="J47" s="95">
        <v>3.8554924999999997E-2</v>
      </c>
      <c r="K47" s="95">
        <v>3.1327658000000001E-2</v>
      </c>
      <c r="L47" s="95">
        <v>1.9797443000000001E-2</v>
      </c>
      <c r="M47" s="98">
        <v>2.893123E-3</v>
      </c>
    </row>
    <row r="48" spans="1:16" x14ac:dyDescent="0.2">
      <c r="A48" s="1" t="s">
        <v>57</v>
      </c>
      <c r="C48" s="94"/>
      <c r="D48" s="94" t="s">
        <v>58</v>
      </c>
      <c r="E48" s="94" t="s">
        <v>26</v>
      </c>
      <c r="F48" s="95">
        <v>1.690295788</v>
      </c>
      <c r="G48" s="95">
        <v>0.31527302600000001</v>
      </c>
      <c r="H48" s="95">
        <v>0.52641835699999995</v>
      </c>
      <c r="I48" s="95">
        <v>1.2064013390000004</v>
      </c>
      <c r="J48" s="95">
        <v>0.27108370400000004</v>
      </c>
      <c r="K48" s="95">
        <v>5.899256700000001E-2</v>
      </c>
      <c r="L48" s="95">
        <v>4.3345554000000001E-2</v>
      </c>
      <c r="M48" s="95">
        <v>2.1258152000000002E-2</v>
      </c>
    </row>
    <row r="49" spans="2:13" x14ac:dyDescent="0.2">
      <c r="C49" s="94">
        <v>6.2</v>
      </c>
      <c r="D49" s="94" t="s">
        <v>59</v>
      </c>
      <c r="E49" s="94" t="s">
        <v>26</v>
      </c>
      <c r="F49" s="95">
        <v>3.4450529910000003</v>
      </c>
      <c r="G49" s="95">
        <v>0.54551601999999999</v>
      </c>
      <c r="H49" s="95">
        <v>0.92911799500000003</v>
      </c>
      <c r="I49" s="95">
        <v>0.71771049199999992</v>
      </c>
      <c r="J49" s="95">
        <v>0.42529519400000004</v>
      </c>
      <c r="K49" s="95">
        <v>3.8898376999999998E-2</v>
      </c>
      <c r="L49" s="95">
        <v>6.0836306999999992E-2</v>
      </c>
      <c r="M49" s="98">
        <v>1.0046020000000001E-3</v>
      </c>
    </row>
    <row r="50" spans="2:13" x14ac:dyDescent="0.2">
      <c r="C50" s="94">
        <v>6.3</v>
      </c>
      <c r="D50" s="94" t="s">
        <v>60</v>
      </c>
      <c r="E50" s="94" t="s">
        <v>26</v>
      </c>
      <c r="F50" s="95">
        <v>1.0553099999999999E-2</v>
      </c>
      <c r="G50" s="95">
        <v>2.2894E-3</v>
      </c>
      <c r="H50" s="95">
        <v>3.6893E-3</v>
      </c>
      <c r="I50" s="95">
        <v>7.3838000000000003E-3</v>
      </c>
      <c r="J50" s="95">
        <v>1.4223E-3</v>
      </c>
      <c r="K50" s="98">
        <v>3.1110000000000003E-4</v>
      </c>
      <c r="L50" s="98">
        <v>2.8279999999999999E-4</v>
      </c>
      <c r="M50" s="98">
        <v>1.349E-4</v>
      </c>
    </row>
    <row r="51" spans="2:13" x14ac:dyDescent="0.2">
      <c r="C51" s="94">
        <v>6.4</v>
      </c>
      <c r="D51" s="94" t="s">
        <v>61</v>
      </c>
      <c r="E51" s="94" t="s">
        <v>26</v>
      </c>
      <c r="F51" s="95">
        <f t="shared" ref="F51:M51" si="3">+F47+F48+F49+F50</f>
        <v>5.2619148520000003</v>
      </c>
      <c r="G51" s="95">
        <f t="shared" si="3"/>
        <v>1.078495218</v>
      </c>
      <c r="H51" s="95">
        <f t="shared" si="3"/>
        <v>1.715427587</v>
      </c>
      <c r="I51" s="95">
        <f t="shared" si="3"/>
        <v>2.9202866330000004</v>
      </c>
      <c r="J51" s="95">
        <f t="shared" si="3"/>
        <v>0.73635612300000008</v>
      </c>
      <c r="K51" s="95">
        <f t="shared" si="3"/>
        <v>0.12952970200000002</v>
      </c>
      <c r="L51" s="95">
        <f t="shared" si="3"/>
        <v>0.124262104</v>
      </c>
      <c r="M51" s="95">
        <f t="shared" si="3"/>
        <v>2.5290777000000004E-2</v>
      </c>
    </row>
    <row r="52" spans="2:13" x14ac:dyDescent="0.2">
      <c r="C52" s="94"/>
      <c r="D52" s="94"/>
      <c r="E52" s="94"/>
      <c r="F52" s="10"/>
      <c r="G52" s="10"/>
      <c r="H52" s="10"/>
      <c r="I52" s="10"/>
      <c r="J52" s="10"/>
      <c r="K52" s="101"/>
      <c r="L52" s="10"/>
      <c r="M52" s="10"/>
    </row>
    <row r="53" spans="2:13" x14ac:dyDescent="0.2">
      <c r="B53" s="1" t="s">
        <v>62</v>
      </c>
      <c r="C53" s="94"/>
      <c r="D53" s="94" t="s">
        <v>63</v>
      </c>
      <c r="E53" s="94" t="s">
        <v>26</v>
      </c>
      <c r="F53" s="10">
        <v>5.0486483999999991E-2</v>
      </c>
      <c r="G53" s="10">
        <v>9.9033011000000018E-2</v>
      </c>
      <c r="H53" s="10">
        <v>5.9940520000000018E-2</v>
      </c>
      <c r="I53" s="10">
        <v>0.87122109000000025</v>
      </c>
      <c r="J53" s="10">
        <v>2.1317710000000007E-2</v>
      </c>
      <c r="K53" s="10">
        <v>2.2244293000000005E-2</v>
      </c>
      <c r="L53" s="10">
        <v>2.0507254000000003E-2</v>
      </c>
      <c r="M53" s="10">
        <v>1.2120683999999991E-2</v>
      </c>
    </row>
    <row r="54" spans="2:13" x14ac:dyDescent="0.2">
      <c r="B54" s="1" t="s">
        <v>64</v>
      </c>
      <c r="C54" s="94"/>
      <c r="D54" s="94" t="s">
        <v>65</v>
      </c>
      <c r="E54" s="94" t="s">
        <v>26</v>
      </c>
      <c r="F54" s="10">
        <v>5.2014283539999981</v>
      </c>
      <c r="G54" s="10">
        <v>0.97946221</v>
      </c>
      <c r="H54" s="10">
        <v>1.6554870719999988</v>
      </c>
      <c r="I54" s="10">
        <v>2.0490655379999998</v>
      </c>
      <c r="J54" s="10">
        <v>0.71503842100000004</v>
      </c>
      <c r="K54" s="10">
        <v>0.10728540699999993</v>
      </c>
      <c r="L54" s="10">
        <v>0.10375484500000005</v>
      </c>
      <c r="M54" s="10">
        <v>1.3170093999999995E-2</v>
      </c>
    </row>
    <row r="55" spans="2:13" x14ac:dyDescent="0.2">
      <c r="C55" s="94"/>
      <c r="D55" s="94"/>
      <c r="E55" s="94"/>
      <c r="F55" s="102"/>
      <c r="G55" s="103"/>
      <c r="H55" s="103"/>
      <c r="I55" s="103"/>
      <c r="J55" s="103"/>
      <c r="K55" s="103"/>
      <c r="L55" s="103"/>
      <c r="M55" s="103"/>
    </row>
    <row r="56" spans="2:13" ht="42" customHeight="1" x14ac:dyDescent="0.2">
      <c r="C56" s="94">
        <v>6.5</v>
      </c>
      <c r="D56" s="104" t="s">
        <v>66</v>
      </c>
      <c r="E56" s="94" t="s">
        <v>67</v>
      </c>
      <c r="F56" s="10"/>
      <c r="G56" s="10"/>
      <c r="H56" s="10"/>
      <c r="I56" s="10"/>
      <c r="J56" s="10"/>
      <c r="K56" s="101"/>
      <c r="L56" s="10"/>
      <c r="M56" s="10"/>
    </row>
    <row r="57" spans="2:13" x14ac:dyDescent="0.2">
      <c r="B57" s="1" t="s">
        <v>64</v>
      </c>
      <c r="C57" s="94"/>
      <c r="D57" s="104" t="s">
        <v>68</v>
      </c>
      <c r="E57" s="94"/>
      <c r="F57" s="105">
        <v>1.9303315674699357E-2</v>
      </c>
      <c r="G57" s="105">
        <v>1.3960564703845943E-2</v>
      </c>
      <c r="H57" s="105">
        <v>1.5139155752900049E-2</v>
      </c>
      <c r="I57" s="105">
        <v>5.4865419061853925E-3</v>
      </c>
      <c r="J57" s="105">
        <v>1.7573093267392922E-2</v>
      </c>
      <c r="K57" s="105">
        <v>7.2657293121529383E-3</v>
      </c>
      <c r="L57" s="105">
        <v>1.2945840381496045E-2</v>
      </c>
      <c r="M57" s="105">
        <v>3.8811247488021471E-4</v>
      </c>
    </row>
    <row r="58" spans="2:13" x14ac:dyDescent="0.2">
      <c r="B58" s="1" t="s">
        <v>62</v>
      </c>
      <c r="C58" s="94"/>
      <c r="D58" s="104" t="s">
        <v>69</v>
      </c>
      <c r="E58" s="94"/>
      <c r="F58" s="105">
        <v>1.9302442458431851E-2</v>
      </c>
      <c r="G58" s="105">
        <v>1.3953117451670988E-2</v>
      </c>
      <c r="H58" s="105">
        <v>1.5157210180705467E-2</v>
      </c>
      <c r="I58" s="105">
        <v>5.4404554713482515E-3</v>
      </c>
      <c r="J58" s="105">
        <v>1.7546355934464623E-2</v>
      </c>
      <c r="K58" s="105">
        <v>7.1042003378220756E-3</v>
      </c>
      <c r="L58" s="105">
        <v>1.2917875128147962E-2</v>
      </c>
      <c r="M58" s="105">
        <v>4.3710935253507761E-4</v>
      </c>
    </row>
    <row r="59" spans="2:13" ht="15" customHeight="1" x14ac:dyDescent="0.2">
      <c r="C59" s="94"/>
      <c r="D59" s="104"/>
      <c r="E59" s="94"/>
      <c r="F59" s="105"/>
      <c r="G59" s="105"/>
      <c r="H59" s="105"/>
      <c r="I59" s="105"/>
      <c r="J59" s="105"/>
      <c r="K59" s="105"/>
      <c r="L59" s="105"/>
      <c r="M59" s="105"/>
    </row>
    <row r="60" spans="2:13" ht="42.75" customHeight="1" x14ac:dyDescent="0.2">
      <c r="C60" s="94">
        <v>6.6</v>
      </c>
      <c r="D60" s="104" t="s">
        <v>70</v>
      </c>
      <c r="E60" s="94" t="s">
        <v>67</v>
      </c>
      <c r="F60" s="106"/>
      <c r="G60" s="106"/>
      <c r="H60" s="106"/>
      <c r="I60" s="106"/>
      <c r="J60" s="106"/>
      <c r="K60" s="106"/>
      <c r="L60" s="106"/>
      <c r="M60" s="106"/>
    </row>
    <row r="61" spans="2:13" x14ac:dyDescent="0.2">
      <c r="B61" s="1" t="s">
        <v>64</v>
      </c>
      <c r="C61" s="94"/>
      <c r="D61" s="104" t="s">
        <v>68</v>
      </c>
      <c r="E61" s="94"/>
      <c r="F61" s="105">
        <v>2.6405770808283921E-2</v>
      </c>
      <c r="G61" s="105">
        <v>2.4681430884210945E-2</v>
      </c>
      <c r="H61" s="105">
        <v>2.5608789198299387E-2</v>
      </c>
      <c r="I61" s="105">
        <v>2.3973806058546342E-2</v>
      </c>
      <c r="J61" s="105">
        <v>2.5955212483439349E-2</v>
      </c>
      <c r="K61" s="105">
        <v>2.4134606036641571E-2</v>
      </c>
      <c r="L61" s="105">
        <v>2.4936605194299074E-2</v>
      </c>
      <c r="M61" s="105">
        <v>1.0568733319761402E-2</v>
      </c>
    </row>
    <row r="62" spans="2:13" x14ac:dyDescent="0.2">
      <c r="B62" s="1" t="s">
        <v>62</v>
      </c>
      <c r="C62" s="94"/>
      <c r="D62" s="104" t="s">
        <v>69</v>
      </c>
      <c r="E62" s="94"/>
      <c r="F62" s="105">
        <v>2.5749954554515321E-2</v>
      </c>
      <c r="G62" s="105">
        <v>1.8443967782386585E-2</v>
      </c>
      <c r="H62" s="105">
        <v>2.1263167575093601E-2</v>
      </c>
      <c r="I62" s="105">
        <v>1.0173279227990944E-2</v>
      </c>
      <c r="J62" s="105">
        <v>2.4304277055722436E-2</v>
      </c>
      <c r="K62" s="105">
        <v>1.6559221472047109E-2</v>
      </c>
      <c r="L62" s="105">
        <v>1.9652589173913711E-2</v>
      </c>
      <c r="M62" s="105">
        <v>7.9730773674228754E-3</v>
      </c>
    </row>
    <row r="63" spans="2:13" ht="15" customHeight="1" x14ac:dyDescent="0.2">
      <c r="C63" s="94"/>
      <c r="D63" s="104"/>
      <c r="E63" s="94"/>
      <c r="F63" s="105"/>
      <c r="G63" s="105"/>
      <c r="H63" s="105"/>
      <c r="I63" s="105"/>
      <c r="J63" s="105"/>
      <c r="K63" s="105"/>
      <c r="L63" s="105"/>
      <c r="M63" s="105"/>
    </row>
    <row r="64" spans="2:13" ht="15" customHeight="1" x14ac:dyDescent="0.2">
      <c r="C64" s="94"/>
      <c r="D64" s="104"/>
      <c r="E64" s="94"/>
      <c r="F64" s="105"/>
      <c r="G64" s="105"/>
      <c r="H64" s="105"/>
      <c r="I64" s="105"/>
      <c r="J64" s="105"/>
      <c r="K64" s="105"/>
      <c r="L64" s="105"/>
      <c r="M64" s="105"/>
    </row>
    <row r="65" spans="1:16" ht="15" customHeight="1" x14ac:dyDescent="0.2">
      <c r="C65" s="94"/>
      <c r="D65" s="104"/>
      <c r="E65" s="94"/>
      <c r="F65" s="106"/>
      <c r="G65" s="106"/>
      <c r="H65" s="106"/>
      <c r="I65" s="106"/>
      <c r="J65" s="106"/>
      <c r="K65" s="106"/>
      <c r="L65" s="106"/>
      <c r="M65" s="106"/>
    </row>
    <row r="66" spans="1:16" ht="15" x14ac:dyDescent="0.25">
      <c r="C66" s="94">
        <v>7.1</v>
      </c>
      <c r="D66" s="100" t="s">
        <v>71</v>
      </c>
      <c r="E66" s="94" t="s">
        <v>67</v>
      </c>
      <c r="F66" s="107"/>
      <c r="G66" s="107"/>
      <c r="H66" s="107"/>
      <c r="I66" s="107"/>
      <c r="J66" s="107"/>
      <c r="K66" s="107"/>
      <c r="L66" s="107"/>
      <c r="M66" s="107"/>
    </row>
    <row r="67" spans="1:16" x14ac:dyDescent="0.2">
      <c r="A67" s="1" t="s">
        <v>33</v>
      </c>
      <c r="C67" s="94"/>
      <c r="D67" s="94" t="s">
        <v>34</v>
      </c>
      <c r="E67" s="94"/>
      <c r="F67" s="105">
        <f t="shared" ref="F67:M67" si="4">(F26/F17-1)</f>
        <v>-0.13498826725947877</v>
      </c>
      <c r="G67" s="105">
        <f t="shared" si="4"/>
        <v>-7.7945364413036566E-2</v>
      </c>
      <c r="H67" s="105">
        <f t="shared" si="4"/>
        <v>-0.17232897770945421</v>
      </c>
      <c r="I67" s="105">
        <f t="shared" si="4"/>
        <v>-0.15097149340519078</v>
      </c>
      <c r="J67" s="105">
        <f t="shared" si="4"/>
        <v>-0.11399623854880803</v>
      </c>
      <c r="K67" s="105">
        <f t="shared" si="4"/>
        <v>-3.1141199226305649E-2</v>
      </c>
      <c r="L67" s="105">
        <f t="shared" si="4"/>
        <v>-0.19109982627288513</v>
      </c>
      <c r="M67" s="105">
        <f t="shared" si="4"/>
        <v>-8.9467836997765837E-2</v>
      </c>
      <c r="N67" s="126"/>
      <c r="O67" s="126"/>
      <c r="P67" s="126"/>
    </row>
    <row r="68" spans="1:16" x14ac:dyDescent="0.2">
      <c r="A68" s="1" t="s">
        <v>40</v>
      </c>
      <c r="C68" s="94"/>
      <c r="D68" s="94" t="s">
        <v>41</v>
      </c>
      <c r="E68" s="94"/>
      <c r="F68" s="105">
        <f t="shared" ref="F68:M68" si="5">(F29/F20-1)</f>
        <v>-0.13468999920817171</v>
      </c>
      <c r="G68" s="105">
        <f t="shared" si="5"/>
        <v>-7.5109382596013519E-2</v>
      </c>
      <c r="H68" s="105">
        <f t="shared" si="5"/>
        <v>-0.17052677723387155</v>
      </c>
      <c r="I68" s="105">
        <f t="shared" si="5"/>
        <v>-0.14516642270731239</v>
      </c>
      <c r="J68" s="105">
        <f t="shared" si="5"/>
        <v>-0.11329313809933972</v>
      </c>
      <c r="K68" s="105">
        <f t="shared" si="5"/>
        <v>-2.7516544757924088E-2</v>
      </c>
      <c r="L68" s="105">
        <f t="shared" si="5"/>
        <v>-0.18902362795349403</v>
      </c>
      <c r="M68" s="105">
        <f t="shared" si="5"/>
        <v>-8.8029948669855473E-2</v>
      </c>
      <c r="N68" s="126"/>
      <c r="O68" s="126"/>
      <c r="P68" s="126"/>
    </row>
    <row r="69" spans="1:16" x14ac:dyDescent="0.2">
      <c r="A69" s="1" t="s">
        <v>40</v>
      </c>
      <c r="C69" s="94"/>
      <c r="D69" s="94" t="s">
        <v>72</v>
      </c>
      <c r="E69" s="94"/>
      <c r="F69" s="105">
        <v>-0.11841143030961088</v>
      </c>
      <c r="G69" s="105">
        <v>-0.11841143030961088</v>
      </c>
      <c r="H69" s="105">
        <v>-0.14145781020934656</v>
      </c>
      <c r="I69" s="105">
        <v>-0.16272340706293853</v>
      </c>
      <c r="J69" s="105">
        <v>-9.7350299087413439E-2</v>
      </c>
      <c r="K69" s="105">
        <v>-8.2565804204756121E-3</v>
      </c>
      <c r="L69" s="105">
        <v>-0.11376612595742219</v>
      </c>
      <c r="M69" s="105">
        <v>-8.5113196560843485E-2</v>
      </c>
    </row>
    <row r="70" spans="1:16" x14ac:dyDescent="0.2">
      <c r="C70" s="94"/>
      <c r="D70" s="94"/>
      <c r="E70" s="94"/>
      <c r="F70" s="10"/>
      <c r="G70" s="10"/>
      <c r="H70" s="10"/>
      <c r="I70" s="10"/>
      <c r="J70" s="10"/>
      <c r="K70" s="101"/>
      <c r="L70" s="10"/>
      <c r="M70" s="10"/>
    </row>
    <row r="71" spans="1:16" x14ac:dyDescent="0.2">
      <c r="C71" s="94">
        <v>7.2</v>
      </c>
      <c r="D71" s="94" t="s">
        <v>73</v>
      </c>
      <c r="E71" s="94"/>
      <c r="F71" s="10"/>
      <c r="G71" s="10"/>
      <c r="H71" s="10"/>
      <c r="I71" s="10"/>
      <c r="J71" s="10"/>
      <c r="K71" s="101"/>
      <c r="L71" s="10"/>
      <c r="M71" s="10"/>
    </row>
    <row r="72" spans="1:16" x14ac:dyDescent="0.2">
      <c r="C72" s="94"/>
      <c r="D72" s="94" t="s">
        <v>74</v>
      </c>
      <c r="E72" s="94"/>
      <c r="F72" s="10"/>
      <c r="G72" s="10"/>
      <c r="H72" s="10"/>
      <c r="I72" s="10"/>
      <c r="J72" s="10"/>
      <c r="K72" s="108"/>
      <c r="L72" s="10"/>
      <c r="M72" s="10"/>
    </row>
    <row r="73" spans="1:16" ht="15" x14ac:dyDescent="0.25">
      <c r="C73" s="109" t="s">
        <v>75</v>
      </c>
      <c r="D73" s="100" t="s">
        <v>76</v>
      </c>
      <c r="E73" s="94" t="s">
        <v>67</v>
      </c>
      <c r="F73" s="107"/>
      <c r="G73" s="107"/>
      <c r="H73" s="107"/>
      <c r="I73" s="107"/>
      <c r="J73" s="107"/>
      <c r="K73" s="10"/>
      <c r="L73" s="107"/>
      <c r="M73" s="107"/>
    </row>
    <row r="74" spans="1:16" x14ac:dyDescent="0.2">
      <c r="A74" s="1" t="s">
        <v>33</v>
      </c>
      <c r="C74" s="109"/>
      <c r="D74" s="94" t="s">
        <v>34</v>
      </c>
      <c r="E74" s="94"/>
      <c r="F74" s="105">
        <v>3.4055120000000001E-2</v>
      </c>
      <c r="G74" s="105">
        <v>8.9889040000000003E-2</v>
      </c>
      <c r="H74" s="105">
        <v>-1.2472490000000001E-2</v>
      </c>
      <c r="I74" s="105">
        <v>2.280882E-2</v>
      </c>
      <c r="J74" s="105">
        <v>3.3984710000000001E-2</v>
      </c>
      <c r="K74" s="105">
        <v>8.0457290000000001E-2</v>
      </c>
      <c r="L74" s="105">
        <v>-1.6493499999999999E-3</v>
      </c>
      <c r="M74" s="105">
        <v>5.2088469999999998E-2</v>
      </c>
    </row>
    <row r="75" spans="1:16" x14ac:dyDescent="0.2">
      <c r="A75" s="1" t="s">
        <v>40</v>
      </c>
      <c r="C75" s="109"/>
      <c r="D75" s="94" t="s">
        <v>41</v>
      </c>
      <c r="E75" s="94"/>
      <c r="F75" s="105">
        <v>3.4799490000000002E-2</v>
      </c>
      <c r="G75" s="105">
        <v>9.6668199999999996E-2</v>
      </c>
      <c r="H75" s="105">
        <v>-8.38501E-3</v>
      </c>
      <c r="I75" s="105">
        <v>3.6259840000000002E-2</v>
      </c>
      <c r="J75" s="105">
        <v>3.5402980000000001E-2</v>
      </c>
      <c r="K75" s="105">
        <v>8.8286879999999998E-2</v>
      </c>
      <c r="L75" s="105">
        <v>3.2477600000000001E-3</v>
      </c>
      <c r="M75" s="105">
        <v>5.4986930000000003E-2</v>
      </c>
    </row>
    <row r="76" spans="1:16" x14ac:dyDescent="0.2">
      <c r="A76" s="1" t="s">
        <v>40</v>
      </c>
      <c r="C76" s="94"/>
      <c r="D76" s="94" t="s">
        <v>72</v>
      </c>
      <c r="E76" s="94"/>
      <c r="F76" s="105">
        <v>6.3803879999999993E-2</v>
      </c>
      <c r="G76" s="105">
        <v>6.3803879999999993E-2</v>
      </c>
      <c r="H76" s="105">
        <v>8.1673779999999988E-2</v>
      </c>
      <c r="I76" s="105">
        <v>8.5345200000000003E-3</v>
      </c>
      <c r="J76" s="105">
        <v>6.8207210000000004E-2</v>
      </c>
      <c r="K76" s="105">
        <v>0.11873143999999999</v>
      </c>
      <c r="L76" s="105">
        <v>2.2744049999999998E-2</v>
      </c>
      <c r="M76" s="105">
        <v>6.6535880000000006E-2</v>
      </c>
    </row>
    <row r="77" spans="1:16" x14ac:dyDescent="0.2">
      <c r="C77" s="94"/>
      <c r="D77" s="94"/>
      <c r="E77" s="94"/>
      <c r="F77" s="10"/>
      <c r="G77" s="10"/>
      <c r="H77" s="10"/>
      <c r="I77" s="10"/>
      <c r="J77" s="10"/>
      <c r="K77" s="10"/>
      <c r="L77" s="10"/>
      <c r="M77" s="10"/>
    </row>
    <row r="78" spans="1:16" x14ac:dyDescent="0.2">
      <c r="C78" s="94"/>
      <c r="D78" s="94"/>
      <c r="E78" s="94"/>
      <c r="F78" s="10"/>
      <c r="G78" s="10"/>
      <c r="H78" s="10"/>
      <c r="I78" s="10"/>
      <c r="J78" s="10"/>
      <c r="K78" s="101"/>
      <c r="L78" s="110"/>
      <c r="M78" s="10"/>
    </row>
    <row r="79" spans="1:16" ht="15" x14ac:dyDescent="0.25">
      <c r="C79" s="109" t="s">
        <v>77</v>
      </c>
      <c r="D79" s="100" t="s">
        <v>78</v>
      </c>
      <c r="E79" s="94" t="s">
        <v>67</v>
      </c>
      <c r="F79" s="107"/>
      <c r="G79" s="107"/>
      <c r="H79" s="107"/>
      <c r="I79" s="107"/>
      <c r="J79" s="107"/>
      <c r="K79" s="107"/>
      <c r="L79" s="107"/>
      <c r="M79" s="107"/>
    </row>
    <row r="80" spans="1:16" x14ac:dyDescent="0.2">
      <c r="A80" s="1" t="s">
        <v>33</v>
      </c>
      <c r="C80" s="109"/>
      <c r="D80" s="94" t="s">
        <v>34</v>
      </c>
      <c r="E80" s="94"/>
      <c r="F80" s="105">
        <v>0.11442501136045546</v>
      </c>
      <c r="G80" s="105">
        <v>0.15741371795884973</v>
      </c>
      <c r="H80" s="105">
        <v>0.13934676783795252</v>
      </c>
      <c r="I80" s="105">
        <v>0.122705531347437</v>
      </c>
      <c r="J80" s="105">
        <v>0.12374391053415423</v>
      </c>
      <c r="K80" s="105">
        <v>0.14415485448156584</v>
      </c>
      <c r="L80" s="105">
        <v>0.15216661047938507</v>
      </c>
      <c r="M80" s="105">
        <v>0.10596404621664468</v>
      </c>
    </row>
    <row r="81" spans="1:13" x14ac:dyDescent="0.2">
      <c r="A81" s="1" t="s">
        <v>40</v>
      </c>
      <c r="C81" s="109"/>
      <c r="D81" s="94" t="s">
        <v>41</v>
      </c>
      <c r="E81" s="94"/>
      <c r="F81" s="105">
        <v>0.11500447728145269</v>
      </c>
      <c r="G81" s="105">
        <v>0.16494251369318214</v>
      </c>
      <c r="H81" s="105">
        <v>0.14350070498672385</v>
      </c>
      <c r="I81" s="105">
        <v>0.13637714590314687</v>
      </c>
      <c r="J81" s="105">
        <v>0.1248932745548168</v>
      </c>
      <c r="K81" s="105">
        <v>0.15295415839506088</v>
      </c>
      <c r="L81" s="105">
        <v>0.15733935859518766</v>
      </c>
      <c r="M81" s="105">
        <v>0.10918987477384268</v>
      </c>
    </row>
    <row r="82" spans="1:13" x14ac:dyDescent="0.2">
      <c r="A82" s="1" t="s">
        <v>40</v>
      </c>
      <c r="C82" s="94"/>
      <c r="D82" s="94" t="s">
        <v>72</v>
      </c>
      <c r="E82" s="94"/>
      <c r="F82" s="105">
        <v>0.1394</v>
      </c>
      <c r="G82" s="105">
        <v>0.1394</v>
      </c>
      <c r="H82" s="105">
        <v>0.20580000000000001</v>
      </c>
      <c r="I82" s="105">
        <v>8.8099999999999998E-2</v>
      </c>
      <c r="J82" s="105">
        <v>0.1305</v>
      </c>
      <c r="K82" s="105">
        <v>0.13389999999999999</v>
      </c>
      <c r="L82" s="105">
        <v>0.2006</v>
      </c>
      <c r="M82" s="105">
        <v>0.1177</v>
      </c>
    </row>
    <row r="83" spans="1:13" x14ac:dyDescent="0.2">
      <c r="C83" s="94"/>
      <c r="D83" s="94"/>
      <c r="E83" s="94"/>
      <c r="F83" s="10"/>
      <c r="G83" s="10"/>
      <c r="H83" s="10"/>
      <c r="I83" s="10"/>
      <c r="J83" s="10"/>
      <c r="K83" s="101"/>
      <c r="L83" s="110"/>
      <c r="M83" s="10"/>
    </row>
    <row r="84" spans="1:13" x14ac:dyDescent="0.2">
      <c r="C84" s="94"/>
      <c r="D84" s="94"/>
      <c r="E84" s="94"/>
      <c r="F84" s="10"/>
      <c r="G84" s="10"/>
      <c r="H84" s="10"/>
      <c r="I84" s="10"/>
      <c r="J84" s="10"/>
      <c r="K84" s="101"/>
      <c r="L84" s="110"/>
      <c r="M84" s="10"/>
    </row>
    <row r="85" spans="1:13" ht="15" x14ac:dyDescent="0.25">
      <c r="C85" s="109" t="s">
        <v>79</v>
      </c>
      <c r="D85" s="100" t="s">
        <v>80</v>
      </c>
      <c r="E85" s="94" t="s">
        <v>67</v>
      </c>
      <c r="F85" s="107"/>
      <c r="G85" s="107"/>
      <c r="H85" s="107"/>
      <c r="I85" s="10"/>
      <c r="J85" s="107"/>
      <c r="K85" s="10"/>
      <c r="L85" s="107"/>
      <c r="M85" s="10"/>
    </row>
    <row r="86" spans="1:13" x14ac:dyDescent="0.2">
      <c r="A86" s="1" t="s">
        <v>33</v>
      </c>
      <c r="C86" s="109"/>
      <c r="D86" s="94" t="s">
        <v>34</v>
      </c>
      <c r="E86" s="94"/>
      <c r="F86" s="105">
        <v>0.21276123579242956</v>
      </c>
      <c r="G86" s="105">
        <v>0.23541110062403448</v>
      </c>
      <c r="H86" s="105">
        <v>0.25151487354300839</v>
      </c>
      <c r="I86" s="105">
        <v>0.22030802789296899</v>
      </c>
      <c r="J86" s="105">
        <v>0.20865215146449434</v>
      </c>
      <c r="K86" s="105">
        <v>0.21102739025838635</v>
      </c>
      <c r="L86" s="105">
        <v>0.2639739792354312</v>
      </c>
      <c r="M86" s="105">
        <v>0.22461559183101443</v>
      </c>
    </row>
    <row r="87" spans="1:13" x14ac:dyDescent="0.2">
      <c r="A87" s="1" t="s">
        <v>40</v>
      </c>
      <c r="C87" s="109"/>
      <c r="D87" s="94" t="s">
        <v>41</v>
      </c>
      <c r="E87" s="94"/>
      <c r="F87" s="105">
        <v>0.21353543392043517</v>
      </c>
      <c r="G87" s="105">
        <v>0.2439256274359427</v>
      </c>
      <c r="H87" s="105">
        <v>0.25619869503256232</v>
      </c>
      <c r="I87" s="105">
        <v>0.23439640208111712</v>
      </c>
      <c r="J87" s="105">
        <v>0.20981518418960476</v>
      </c>
      <c r="K87" s="105">
        <v>0.22023048543607104</v>
      </c>
      <c r="L87" s="105">
        <v>0.26950755695120443</v>
      </c>
      <c r="M87" s="105">
        <v>0.227741840508904</v>
      </c>
    </row>
    <row r="88" spans="1:13" x14ac:dyDescent="0.2">
      <c r="A88" s="1" t="s">
        <v>40</v>
      </c>
      <c r="C88" s="94"/>
      <c r="D88" s="94" t="s">
        <v>72</v>
      </c>
      <c r="E88" s="94" t="s">
        <v>67</v>
      </c>
      <c r="F88" s="105">
        <v>0.26450000000000001</v>
      </c>
      <c r="G88" s="105">
        <v>0.26450000000000001</v>
      </c>
      <c r="H88" s="105">
        <v>0.34620000000000001</v>
      </c>
      <c r="I88" s="105">
        <v>0.2288</v>
      </c>
      <c r="J88" s="105">
        <v>0.24790000000000001</v>
      </c>
      <c r="K88" s="105">
        <v>0.22620000000000001</v>
      </c>
      <c r="L88" s="105">
        <v>0.30609999999999998</v>
      </c>
      <c r="M88" s="105">
        <v>0.23719999999999999</v>
      </c>
    </row>
    <row r="89" spans="1:13" x14ac:dyDescent="0.2">
      <c r="C89" s="94"/>
      <c r="D89" s="94"/>
      <c r="E89" s="94"/>
      <c r="F89" s="10"/>
      <c r="G89" s="10"/>
      <c r="H89" s="10"/>
      <c r="I89" s="10"/>
      <c r="J89" s="10"/>
      <c r="K89" s="101"/>
      <c r="L89" s="110"/>
      <c r="M89" s="10"/>
    </row>
    <row r="90" spans="1:13" ht="15" x14ac:dyDescent="0.25">
      <c r="C90" s="109" t="s">
        <v>81</v>
      </c>
      <c r="D90" s="100" t="s">
        <v>82</v>
      </c>
      <c r="E90" s="94" t="s">
        <v>67</v>
      </c>
      <c r="F90" s="10"/>
      <c r="G90" s="10"/>
      <c r="H90" s="10"/>
      <c r="I90" s="94"/>
      <c r="J90" s="10"/>
      <c r="K90" s="101"/>
      <c r="L90" s="10"/>
      <c r="M90" s="94"/>
    </row>
    <row r="91" spans="1:13" x14ac:dyDescent="0.2">
      <c r="A91" s="1" t="s">
        <v>33</v>
      </c>
      <c r="C91" s="109"/>
      <c r="D91" s="94" t="s">
        <v>34</v>
      </c>
      <c r="E91" s="94"/>
      <c r="F91" s="105">
        <v>0.1026</v>
      </c>
      <c r="G91" s="105">
        <v>0.1196</v>
      </c>
      <c r="H91" s="105">
        <v>8.0799999999999997E-2</v>
      </c>
      <c r="I91" s="105">
        <v>0.16789999999999999</v>
      </c>
      <c r="J91" s="105">
        <v>0.1067</v>
      </c>
      <c r="K91" s="105">
        <v>0.13339999999999999</v>
      </c>
      <c r="L91" s="105">
        <v>0.1047</v>
      </c>
      <c r="M91" s="105">
        <v>0.10630000000000001</v>
      </c>
    </row>
    <row r="92" spans="1:13" x14ac:dyDescent="0.2">
      <c r="A92" s="1" t="s">
        <v>40</v>
      </c>
      <c r="C92" s="109"/>
      <c r="D92" s="94" t="s">
        <v>41</v>
      </c>
      <c r="E92" s="94"/>
      <c r="F92" s="105">
        <v>0.1046</v>
      </c>
      <c r="G92" s="105">
        <v>0.13800000000000001</v>
      </c>
      <c r="H92" s="105">
        <v>0.16320000000000001</v>
      </c>
      <c r="I92" s="105">
        <v>0.1522</v>
      </c>
      <c r="J92" s="105">
        <v>0.10639999999999999</v>
      </c>
      <c r="K92" s="105">
        <v>0.12039999999999999</v>
      </c>
      <c r="L92" s="105">
        <v>0.1409</v>
      </c>
      <c r="M92" s="105">
        <v>0.1246</v>
      </c>
    </row>
    <row r="93" spans="1:13" x14ac:dyDescent="0.2">
      <c r="C93" s="109"/>
      <c r="D93" s="94"/>
      <c r="E93" s="94"/>
      <c r="F93" s="105"/>
      <c r="G93" s="105"/>
      <c r="H93" s="105"/>
      <c r="I93" s="105"/>
      <c r="J93" s="105"/>
      <c r="K93" s="105"/>
      <c r="L93" s="105"/>
      <c r="M93" s="105"/>
    </row>
    <row r="94" spans="1:13" ht="15" x14ac:dyDescent="0.25">
      <c r="C94" s="94"/>
      <c r="D94" s="100" t="s">
        <v>72</v>
      </c>
      <c r="E94" s="94" t="s">
        <v>67</v>
      </c>
      <c r="F94" s="111"/>
      <c r="G94" s="111"/>
      <c r="H94" s="111"/>
      <c r="I94" s="111"/>
      <c r="J94" s="111"/>
      <c r="K94" s="111"/>
      <c r="L94" s="111"/>
      <c r="M94" s="111"/>
    </row>
    <row r="95" spans="1:13" x14ac:dyDescent="0.2">
      <c r="A95" s="1" t="s">
        <v>33</v>
      </c>
      <c r="C95" s="94"/>
      <c r="D95" s="94" t="s">
        <v>34</v>
      </c>
      <c r="E95" s="94"/>
      <c r="F95" s="105">
        <v>0</v>
      </c>
      <c r="G95" s="105">
        <v>0</v>
      </c>
      <c r="H95" s="105">
        <v>0</v>
      </c>
      <c r="I95" s="105">
        <v>0.16009999999999999</v>
      </c>
      <c r="J95" s="105">
        <v>0.1225</v>
      </c>
      <c r="K95" s="105">
        <v>0.15190000000000001</v>
      </c>
      <c r="L95" s="105">
        <v>7.5300000000000006E-2</v>
      </c>
      <c r="M95" s="105">
        <v>0.11990000000000001</v>
      </c>
    </row>
    <row r="96" spans="1:13" x14ac:dyDescent="0.2">
      <c r="A96" s="1" t="s">
        <v>40</v>
      </c>
      <c r="C96" s="94"/>
      <c r="D96" s="94" t="s">
        <v>41</v>
      </c>
      <c r="E96" s="94"/>
      <c r="F96" s="105">
        <v>0.14349999999999999</v>
      </c>
      <c r="G96" s="105">
        <v>0.14349999999999999</v>
      </c>
      <c r="H96" s="105">
        <v>0.18509999999999999</v>
      </c>
      <c r="I96" s="105">
        <v>0.15329999999999999</v>
      </c>
      <c r="J96" s="105">
        <v>0.1368</v>
      </c>
      <c r="K96" s="105">
        <v>0.12970000000000001</v>
      </c>
      <c r="L96" s="105">
        <v>0.11609999999999999</v>
      </c>
      <c r="M96" s="105">
        <v>0.13239999999999999</v>
      </c>
    </row>
    <row r="97" spans="3:13" x14ac:dyDescent="0.2">
      <c r="C97" s="94"/>
      <c r="D97" s="94"/>
      <c r="E97" s="94"/>
      <c r="F97" s="10"/>
      <c r="G97" s="10"/>
      <c r="H97" s="10"/>
      <c r="I97" s="94"/>
      <c r="J97" s="10"/>
      <c r="K97" s="101"/>
      <c r="L97" s="10"/>
      <c r="M97" s="94"/>
    </row>
    <row r="98" spans="3:13" ht="15" x14ac:dyDescent="0.25">
      <c r="C98" s="94"/>
      <c r="D98" s="94" t="s">
        <v>83</v>
      </c>
      <c r="E98" s="94"/>
      <c r="F98" s="112">
        <v>34363</v>
      </c>
      <c r="G98" s="112">
        <v>35155</v>
      </c>
      <c r="H98" s="112">
        <v>34582</v>
      </c>
      <c r="I98" s="112">
        <v>39909</v>
      </c>
      <c r="J98" s="112">
        <v>34758</v>
      </c>
      <c r="K98" s="112">
        <v>41051</v>
      </c>
      <c r="L98" s="112">
        <v>39146</v>
      </c>
      <c r="M98" s="112">
        <v>40348</v>
      </c>
    </row>
    <row r="99" spans="3:13" ht="15" x14ac:dyDescent="0.25">
      <c r="C99" s="94"/>
      <c r="D99" s="94" t="s">
        <v>84</v>
      </c>
      <c r="E99" s="94"/>
      <c r="F99" s="112">
        <v>41275</v>
      </c>
      <c r="G99" s="112">
        <v>41275</v>
      </c>
      <c r="H99" s="112">
        <v>41275</v>
      </c>
      <c r="I99" s="112">
        <v>41275</v>
      </c>
      <c r="J99" s="112">
        <v>41275</v>
      </c>
      <c r="K99" s="112">
        <v>41275</v>
      </c>
      <c r="L99" s="112">
        <v>41275</v>
      </c>
      <c r="M99" s="112">
        <v>41275</v>
      </c>
    </row>
    <row r="100" spans="3:13" x14ac:dyDescent="0.2">
      <c r="C100" s="94"/>
      <c r="D100" s="94"/>
      <c r="E100" s="94"/>
      <c r="F100" s="113"/>
      <c r="G100" s="113"/>
      <c r="H100" s="113"/>
      <c r="I100" s="94"/>
      <c r="J100" s="114"/>
      <c r="K100" s="101"/>
      <c r="L100" s="113"/>
      <c r="M100" s="94"/>
    </row>
    <row r="101" spans="3:13" ht="45" x14ac:dyDescent="0.2">
      <c r="C101" s="94"/>
      <c r="D101" s="115" t="s">
        <v>85</v>
      </c>
      <c r="E101" s="94"/>
      <c r="F101" s="116" t="s">
        <v>182</v>
      </c>
      <c r="G101" s="116" t="s">
        <v>183</v>
      </c>
      <c r="H101" s="116" t="s">
        <v>179</v>
      </c>
      <c r="I101" s="116" t="s">
        <v>184</v>
      </c>
      <c r="J101" s="116" t="s">
        <v>185</v>
      </c>
      <c r="K101" s="116" t="s">
        <v>186</v>
      </c>
      <c r="L101" s="116" t="s">
        <v>180</v>
      </c>
      <c r="M101" s="116" t="s">
        <v>181</v>
      </c>
    </row>
    <row r="102" spans="3:13" x14ac:dyDescent="0.2">
      <c r="C102" s="94">
        <v>8</v>
      </c>
      <c r="D102" s="94" t="s">
        <v>86</v>
      </c>
      <c r="E102" s="94" t="s">
        <v>26</v>
      </c>
      <c r="F102" s="10">
        <v>0</v>
      </c>
      <c r="G102" s="10">
        <v>0</v>
      </c>
      <c r="H102" s="10">
        <v>0</v>
      </c>
      <c r="I102" s="10">
        <v>0</v>
      </c>
      <c r="J102" s="10">
        <v>0</v>
      </c>
      <c r="K102" s="10">
        <v>0</v>
      </c>
      <c r="L102" s="10">
        <v>0</v>
      </c>
      <c r="M102" s="10">
        <v>0</v>
      </c>
    </row>
    <row r="103" spans="3:13" x14ac:dyDescent="0.2">
      <c r="C103" s="94">
        <v>9</v>
      </c>
      <c r="D103" s="94" t="s">
        <v>87</v>
      </c>
      <c r="E103" s="94" t="s">
        <v>26</v>
      </c>
      <c r="F103" s="10">
        <v>0</v>
      </c>
      <c r="G103" s="10">
        <v>0</v>
      </c>
      <c r="H103" s="10">
        <v>0</v>
      </c>
      <c r="I103" s="10">
        <v>0</v>
      </c>
      <c r="J103" s="10">
        <v>0</v>
      </c>
      <c r="K103" s="10">
        <v>0</v>
      </c>
      <c r="L103" s="10">
        <v>0</v>
      </c>
      <c r="M103" s="10">
        <v>0</v>
      </c>
    </row>
    <row r="104" spans="3:13" x14ac:dyDescent="0.2">
      <c r="C104" s="94">
        <v>10</v>
      </c>
      <c r="D104" s="94" t="s">
        <v>88</v>
      </c>
      <c r="E104" s="94" t="s">
        <v>26</v>
      </c>
      <c r="F104" s="10">
        <v>0</v>
      </c>
      <c r="G104" s="10">
        <v>0</v>
      </c>
      <c r="H104" s="10">
        <v>0</v>
      </c>
      <c r="I104" s="10">
        <v>0</v>
      </c>
      <c r="J104" s="10">
        <v>0</v>
      </c>
      <c r="K104" s="10">
        <v>0</v>
      </c>
      <c r="L104" s="10">
        <v>0</v>
      </c>
      <c r="M104" s="10">
        <v>0</v>
      </c>
    </row>
    <row r="105" spans="3:13" x14ac:dyDescent="0.2">
      <c r="C105" s="94">
        <v>11</v>
      </c>
      <c r="D105" s="94" t="s">
        <v>89</v>
      </c>
      <c r="E105" s="94" t="s">
        <v>26</v>
      </c>
      <c r="F105" s="10">
        <v>0</v>
      </c>
      <c r="G105" s="10">
        <v>0</v>
      </c>
      <c r="H105" s="10">
        <v>0</v>
      </c>
      <c r="I105" s="10">
        <v>0</v>
      </c>
      <c r="J105" s="10">
        <v>0</v>
      </c>
      <c r="K105" s="10">
        <v>0</v>
      </c>
      <c r="L105" s="10">
        <v>0</v>
      </c>
      <c r="M105" s="10">
        <v>0</v>
      </c>
    </row>
    <row r="106" spans="3:13" x14ac:dyDescent="0.2">
      <c r="K106" s="117"/>
    </row>
    <row r="107" spans="3:13" ht="15" x14ac:dyDescent="0.25">
      <c r="C107" s="118" t="s">
        <v>90</v>
      </c>
      <c r="D107" s="2" t="s">
        <v>91</v>
      </c>
      <c r="K107" s="117"/>
    </row>
    <row r="108" spans="3:13" x14ac:dyDescent="0.2">
      <c r="C108" s="119" t="s">
        <v>92</v>
      </c>
      <c r="D108" s="2" t="s">
        <v>93</v>
      </c>
      <c r="K108" s="117"/>
    </row>
    <row r="109" spans="3:13" x14ac:dyDescent="0.2">
      <c r="C109" s="120" t="s">
        <v>94</v>
      </c>
      <c r="D109" s="2" t="s">
        <v>95</v>
      </c>
      <c r="F109" s="2"/>
      <c r="I109" s="3"/>
      <c r="J109" s="2"/>
      <c r="K109" s="3"/>
      <c r="L109" s="117"/>
    </row>
    <row r="110" spans="3:13" x14ac:dyDescent="0.2">
      <c r="C110" s="13" t="s">
        <v>96</v>
      </c>
      <c r="D110" s="2" t="s">
        <v>97</v>
      </c>
      <c r="F110" s="121"/>
      <c r="G110" s="2"/>
      <c r="H110" s="121"/>
      <c r="I110" s="121"/>
      <c r="J110" s="2"/>
      <c r="K110" s="117"/>
      <c r="L110" s="121"/>
      <c r="M110" s="121"/>
    </row>
    <row r="111" spans="3:13" x14ac:dyDescent="0.2">
      <c r="C111" s="122" t="s">
        <v>39</v>
      </c>
      <c r="D111" s="2" t="s">
        <v>98</v>
      </c>
    </row>
    <row r="112" spans="3:13" x14ac:dyDescent="0.2">
      <c r="C112" s="14" t="s">
        <v>99</v>
      </c>
      <c r="D112" s="15" t="s">
        <v>100</v>
      </c>
      <c r="E112" s="15"/>
    </row>
    <row r="113" spans="1:9" ht="15" x14ac:dyDescent="0.25">
      <c r="C113" s="118" t="s">
        <v>101</v>
      </c>
      <c r="D113" s="2" t="s">
        <v>102</v>
      </c>
    </row>
    <row r="117" spans="1:9" s="3" customFormat="1" x14ac:dyDescent="0.2">
      <c r="A117" s="16"/>
      <c r="B117" s="16"/>
      <c r="I117" s="2"/>
    </row>
    <row r="118" spans="1:9" s="3" customFormat="1" x14ac:dyDescent="0.2">
      <c r="A118" s="16"/>
      <c r="B118" s="16"/>
      <c r="I118" s="2"/>
    </row>
    <row r="119" spans="1:9" s="3" customFormat="1" x14ac:dyDescent="0.2">
      <c r="A119" s="16"/>
      <c r="B119" s="16"/>
      <c r="I119" s="2"/>
    </row>
  </sheetData>
  <mergeCells count="2">
    <mergeCell ref="C6:C7"/>
    <mergeCell ref="D6:D7"/>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37"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18ACC-E055-45DE-926B-42518494EDD0}">
  <dimension ref="A1:N90"/>
  <sheetViews>
    <sheetView zoomScale="85" zoomScaleNormal="85" workbookViewId="0"/>
  </sheetViews>
  <sheetFormatPr defaultColWidth="9.140625" defaultRowHeight="12.75" x14ac:dyDescent="0.2"/>
  <cols>
    <col min="1" max="1" width="5.28515625" style="19" customWidth="1"/>
    <col min="2" max="2" width="64" style="19" customWidth="1"/>
    <col min="3" max="3" width="24.7109375" style="19" customWidth="1"/>
    <col min="4" max="4" width="32.28515625" style="19" customWidth="1"/>
    <col min="5" max="5" width="27.42578125" style="19" customWidth="1"/>
    <col min="6" max="6" width="29" style="41" customWidth="1"/>
    <col min="7" max="7" width="18.140625" style="41" customWidth="1"/>
    <col min="8" max="8" width="36.5703125" style="41" customWidth="1"/>
    <col min="9" max="9" width="15.7109375" style="41" bestFit="1" customWidth="1"/>
    <col min="10" max="10" width="30.28515625" style="41" customWidth="1"/>
    <col min="11" max="12" width="14.5703125" style="41" bestFit="1" customWidth="1"/>
    <col min="13" max="13" width="15.7109375" style="19" bestFit="1" customWidth="1"/>
    <col min="14" max="16384" width="9.140625" style="19"/>
  </cols>
  <sheetData>
    <row r="1" spans="1:12" ht="14.25" x14ac:dyDescent="0.2">
      <c r="A1" s="15"/>
      <c r="B1" s="17" t="s">
        <v>1</v>
      </c>
      <c r="C1" s="15"/>
      <c r="D1" s="15"/>
      <c r="E1" s="15"/>
      <c r="F1" s="18"/>
      <c r="G1" s="18"/>
      <c r="H1" s="18"/>
      <c r="I1" s="18"/>
      <c r="J1" s="18"/>
      <c r="K1" s="18"/>
      <c r="L1" s="18"/>
    </row>
    <row r="2" spans="1:12" ht="14.25" x14ac:dyDescent="0.2">
      <c r="A2" s="15"/>
      <c r="B2" s="17"/>
      <c r="C2" s="15"/>
      <c r="D2" s="15"/>
      <c r="E2" s="15"/>
      <c r="F2" s="18"/>
      <c r="G2" s="18"/>
      <c r="H2" s="18"/>
      <c r="I2" s="18"/>
      <c r="J2" s="18"/>
      <c r="K2" s="18"/>
      <c r="L2" s="18"/>
    </row>
    <row r="3" spans="1:12" ht="15" x14ac:dyDescent="0.2">
      <c r="A3" s="15"/>
      <c r="B3" s="20" t="s">
        <v>103</v>
      </c>
      <c r="C3" s="15"/>
      <c r="D3" s="15"/>
      <c r="E3" s="15"/>
      <c r="F3" s="18"/>
      <c r="G3" s="18"/>
      <c r="H3" s="18"/>
      <c r="I3" s="18"/>
      <c r="J3" s="18"/>
      <c r="K3" s="18"/>
      <c r="L3" s="18"/>
    </row>
    <row r="4" spans="1:12" ht="14.25" x14ac:dyDescent="0.2">
      <c r="A4" s="15"/>
      <c r="B4" s="15"/>
      <c r="C4" s="15"/>
      <c r="D4" s="15"/>
      <c r="E4" s="15"/>
      <c r="F4" s="18"/>
      <c r="G4" s="18"/>
      <c r="H4" s="18"/>
      <c r="I4" s="18"/>
      <c r="J4" s="18"/>
      <c r="K4" s="18"/>
      <c r="L4" s="18"/>
    </row>
    <row r="5" spans="1:12" ht="89.25" customHeight="1" x14ac:dyDescent="0.2">
      <c r="A5" s="15">
        <f>MAX($A$1:A4)+1</f>
        <v>1</v>
      </c>
      <c r="B5" s="131" t="s">
        <v>104</v>
      </c>
      <c r="C5" s="131"/>
      <c r="D5" s="131"/>
      <c r="E5" s="131"/>
      <c r="F5" s="131"/>
      <c r="G5" s="131"/>
      <c r="H5" s="131"/>
      <c r="I5" s="18"/>
      <c r="J5" s="18"/>
      <c r="K5" s="18"/>
      <c r="L5" s="18"/>
    </row>
    <row r="6" spans="1:12" ht="14.25" x14ac:dyDescent="0.2">
      <c r="A6" s="15"/>
      <c r="B6" s="15"/>
      <c r="C6" s="15"/>
      <c r="D6" s="15"/>
      <c r="E6" s="15"/>
      <c r="F6" s="18"/>
      <c r="G6" s="18"/>
      <c r="H6" s="18"/>
      <c r="I6" s="18"/>
      <c r="J6" s="18"/>
      <c r="K6" s="18"/>
      <c r="L6" s="18"/>
    </row>
    <row r="7" spans="1:12" ht="24" customHeight="1" x14ac:dyDescent="0.2">
      <c r="A7" s="15">
        <f>MAX($A$1:A5)+1</f>
        <v>2</v>
      </c>
      <c r="B7" s="131" t="s">
        <v>105</v>
      </c>
      <c r="C7" s="131"/>
      <c r="D7" s="131"/>
      <c r="E7" s="131"/>
      <c r="F7" s="131"/>
      <c r="G7" s="131"/>
      <c r="H7" s="131"/>
      <c r="I7" s="18"/>
      <c r="J7" s="18"/>
      <c r="K7" s="18"/>
      <c r="L7" s="18"/>
    </row>
    <row r="8" spans="1:12" ht="14.25" x14ac:dyDescent="0.2">
      <c r="A8" s="15"/>
      <c r="B8" s="130"/>
      <c r="C8" s="130"/>
      <c r="D8" s="130"/>
      <c r="E8" s="130"/>
      <c r="F8" s="130"/>
      <c r="G8" s="130"/>
      <c r="H8" s="130"/>
      <c r="I8" s="18"/>
      <c r="J8" s="18"/>
      <c r="K8" s="18"/>
      <c r="L8" s="18"/>
    </row>
    <row r="9" spans="1:12" ht="19.5" customHeight="1" x14ac:dyDescent="0.2">
      <c r="A9" s="15">
        <f>MAX($A$1:A8)+1</f>
        <v>3</v>
      </c>
      <c r="B9" s="21" t="s">
        <v>106</v>
      </c>
      <c r="C9" s="21"/>
      <c r="D9" s="21"/>
      <c r="E9" s="21"/>
      <c r="F9" s="21"/>
      <c r="G9" s="21"/>
      <c r="H9" s="21"/>
      <c r="I9" s="18"/>
      <c r="J9" s="18"/>
      <c r="K9" s="18"/>
      <c r="L9" s="18"/>
    </row>
    <row r="10" spans="1:12" ht="14.25" x14ac:dyDescent="0.2">
      <c r="A10" s="15"/>
      <c r="B10" s="21"/>
      <c r="C10" s="21"/>
      <c r="D10" s="21"/>
      <c r="E10" s="21"/>
      <c r="F10" s="21"/>
      <c r="G10" s="21"/>
      <c r="H10" s="21"/>
      <c r="I10" s="18"/>
      <c r="J10" s="18"/>
      <c r="K10" s="18"/>
      <c r="L10" s="18"/>
    </row>
    <row r="11" spans="1:12" ht="14.25" customHeight="1" x14ac:dyDescent="0.2">
      <c r="A11" s="15">
        <f>MAX($A$1:A10)+1</f>
        <v>4</v>
      </c>
      <c r="B11" s="130" t="s">
        <v>107</v>
      </c>
      <c r="C11" s="130"/>
      <c r="D11" s="130"/>
      <c r="E11" s="130"/>
      <c r="F11" s="130"/>
      <c r="G11" s="130"/>
      <c r="H11" s="130"/>
      <c r="I11" s="18"/>
      <c r="J11" s="18"/>
      <c r="K11" s="18"/>
      <c r="L11" s="18"/>
    </row>
    <row r="12" spans="1:12" ht="11.25" customHeight="1" x14ac:dyDescent="0.2">
      <c r="A12" s="15" t="s">
        <v>0</v>
      </c>
      <c r="B12" s="15"/>
      <c r="C12" s="15"/>
      <c r="D12" s="15"/>
      <c r="E12" s="15"/>
      <c r="F12" s="18"/>
      <c r="G12" s="18"/>
      <c r="H12" s="18"/>
      <c r="I12" s="18"/>
      <c r="J12" s="18"/>
      <c r="K12" s="18"/>
      <c r="L12" s="18"/>
    </row>
    <row r="13" spans="1:12" ht="15" customHeight="1" x14ac:dyDescent="0.2">
      <c r="A13" s="15">
        <f>MAX($A$1:A12)+1</f>
        <v>5</v>
      </c>
      <c r="B13" s="130" t="s">
        <v>108</v>
      </c>
      <c r="C13" s="130"/>
      <c r="D13" s="130"/>
      <c r="E13" s="130"/>
      <c r="F13" s="130"/>
      <c r="G13" s="130"/>
      <c r="H13" s="130"/>
      <c r="I13" s="18"/>
      <c r="J13" s="18"/>
      <c r="K13" s="18"/>
      <c r="L13" s="18"/>
    </row>
    <row r="14" spans="1:12" ht="15" customHeight="1" x14ac:dyDescent="0.2">
      <c r="A14" s="15"/>
      <c r="B14" s="15"/>
      <c r="C14" s="15"/>
      <c r="D14" s="15"/>
      <c r="E14" s="15"/>
      <c r="F14" s="18"/>
      <c r="G14" s="18"/>
      <c r="H14" s="18"/>
      <c r="I14" s="18"/>
      <c r="J14" s="18"/>
      <c r="K14" s="18"/>
      <c r="L14" s="18"/>
    </row>
    <row r="15" spans="1:12" ht="33" customHeight="1" x14ac:dyDescent="0.2">
      <c r="A15" s="15">
        <f>MAX($A$1:A14)+1</f>
        <v>6</v>
      </c>
      <c r="B15" s="131" t="s">
        <v>109</v>
      </c>
      <c r="C15" s="131"/>
      <c r="D15" s="131"/>
      <c r="E15" s="131"/>
      <c r="F15" s="131"/>
      <c r="G15" s="131"/>
      <c r="H15" s="131"/>
      <c r="I15" s="18"/>
      <c r="J15" s="18"/>
      <c r="K15" s="18"/>
      <c r="L15" s="18"/>
    </row>
    <row r="16" spans="1:12" s="24" customFormat="1" ht="15" x14ac:dyDescent="0.2">
      <c r="A16" s="22"/>
      <c r="B16" s="22"/>
      <c r="C16" s="22"/>
      <c r="D16" s="22"/>
      <c r="E16" s="22"/>
      <c r="F16" s="23"/>
      <c r="G16" s="23"/>
      <c r="H16" s="23"/>
      <c r="I16" s="23"/>
      <c r="J16" s="23"/>
      <c r="K16" s="23"/>
      <c r="L16" s="23"/>
    </row>
    <row r="17" spans="1:14" s="24" customFormat="1" ht="15" x14ac:dyDescent="0.2">
      <c r="A17" s="15">
        <f>MAX($A$1:A16)+1</f>
        <v>7</v>
      </c>
      <c r="B17" s="130" t="s">
        <v>110</v>
      </c>
      <c r="C17" s="130"/>
      <c r="D17" s="130"/>
      <c r="E17" s="130"/>
      <c r="F17" s="130"/>
      <c r="G17" s="130"/>
      <c r="H17" s="130"/>
      <c r="I17" s="23"/>
      <c r="J17" s="23"/>
      <c r="K17" s="23"/>
      <c r="L17" s="23"/>
    </row>
    <row r="18" spans="1:14" s="24" customFormat="1" ht="15" x14ac:dyDescent="0.2">
      <c r="A18" s="15"/>
      <c r="B18" s="21"/>
      <c r="C18" s="21"/>
      <c r="D18" s="21"/>
      <c r="E18" s="21"/>
      <c r="F18" s="21"/>
      <c r="G18" s="21"/>
      <c r="H18" s="21"/>
      <c r="I18" s="23"/>
      <c r="J18" s="23"/>
      <c r="K18" s="23"/>
      <c r="L18" s="23"/>
    </row>
    <row r="19" spans="1:14" s="24" customFormat="1" ht="15" x14ac:dyDescent="0.2">
      <c r="A19" s="22"/>
      <c r="B19" s="25"/>
      <c r="C19" s="25"/>
      <c r="D19" s="25"/>
      <c r="E19" s="25"/>
      <c r="F19" s="25"/>
      <c r="G19" s="25"/>
      <c r="H19" s="25"/>
      <c r="I19" s="23"/>
      <c r="J19" s="23"/>
      <c r="K19" s="23"/>
      <c r="L19" s="23"/>
    </row>
    <row r="20" spans="1:14" ht="14.25" x14ac:dyDescent="0.2">
      <c r="A20" s="15">
        <f>MAX($A$1:A17)+1</f>
        <v>8</v>
      </c>
      <c r="B20" s="130" t="s">
        <v>111</v>
      </c>
      <c r="C20" s="130"/>
      <c r="D20" s="130"/>
      <c r="E20" s="130"/>
      <c r="F20" s="130"/>
      <c r="G20" s="130"/>
      <c r="H20" s="130"/>
      <c r="I20" s="18"/>
      <c r="J20" s="18"/>
      <c r="K20" s="18"/>
      <c r="L20" s="18"/>
    </row>
    <row r="21" spans="1:14" ht="14.25" customHeight="1" x14ac:dyDescent="0.2">
      <c r="A21" s="15"/>
      <c r="B21" s="21"/>
      <c r="C21" s="26"/>
      <c r="D21" s="26"/>
      <c r="E21" s="26"/>
      <c r="F21" s="26"/>
      <c r="G21" s="26"/>
      <c r="H21" s="26"/>
      <c r="I21" s="18"/>
      <c r="J21" s="18"/>
      <c r="K21" s="18"/>
      <c r="L21" s="18"/>
    </row>
    <row r="22" spans="1:14" ht="109.5" customHeight="1" x14ac:dyDescent="0.2">
      <c r="A22" s="15">
        <f>MAX($A$1:A21)+1</f>
        <v>9</v>
      </c>
      <c r="B22" s="131" t="s">
        <v>112</v>
      </c>
      <c r="C22" s="130"/>
      <c r="D22" s="130"/>
      <c r="E22" s="130"/>
      <c r="F22" s="130"/>
      <c r="G22" s="130"/>
      <c r="H22" s="130"/>
      <c r="I22" s="18"/>
      <c r="J22" s="18"/>
      <c r="K22" s="18"/>
      <c r="L22" s="18"/>
    </row>
    <row r="23" spans="1:14" ht="14.25" customHeight="1" x14ac:dyDescent="0.2">
      <c r="A23" s="15"/>
      <c r="B23" s="15"/>
      <c r="C23" s="15"/>
      <c r="D23" s="15"/>
      <c r="E23" s="15"/>
      <c r="F23" s="18"/>
      <c r="G23" s="18"/>
      <c r="H23" s="18"/>
      <c r="I23" s="18"/>
      <c r="J23" s="18"/>
      <c r="K23" s="18"/>
      <c r="L23" s="18"/>
    </row>
    <row r="24" spans="1:14" ht="14.25" customHeight="1" x14ac:dyDescent="0.2">
      <c r="A24" s="15"/>
      <c r="B24" s="27" t="s">
        <v>13</v>
      </c>
      <c r="C24" s="28" t="s">
        <v>113</v>
      </c>
      <c r="D24" s="28" t="s">
        <v>114</v>
      </c>
      <c r="E24" s="28" t="s">
        <v>115</v>
      </c>
      <c r="F24" s="28" t="s">
        <v>116</v>
      </c>
      <c r="G24" s="28" t="s">
        <v>117</v>
      </c>
      <c r="H24" s="18"/>
      <c r="I24" s="18"/>
      <c r="J24" s="18"/>
      <c r="K24" s="18"/>
      <c r="L24" s="18"/>
      <c r="M24" s="18"/>
      <c r="N24" s="18"/>
    </row>
    <row r="25" spans="1:14" ht="14.25" customHeight="1" x14ac:dyDescent="0.2">
      <c r="A25" s="15"/>
      <c r="B25" s="29" t="s">
        <v>118</v>
      </c>
      <c r="C25" s="30">
        <v>707500000</v>
      </c>
      <c r="D25" s="30">
        <v>132500000</v>
      </c>
      <c r="E25" s="30">
        <v>150000000</v>
      </c>
      <c r="F25" s="30">
        <v>75000000</v>
      </c>
      <c r="G25" s="30">
        <f t="shared" ref="G25:G29" si="0">SUM(C25:F25)</f>
        <v>1065000000</v>
      </c>
      <c r="H25" s="18"/>
      <c r="I25" s="18"/>
      <c r="J25" s="18"/>
      <c r="K25" s="18"/>
      <c r="L25" s="18"/>
      <c r="M25" s="18"/>
      <c r="N25" s="18"/>
    </row>
    <row r="26" spans="1:14" ht="14.25" customHeight="1" x14ac:dyDescent="0.2">
      <c r="A26" s="15"/>
      <c r="B26" s="29" t="s">
        <v>119</v>
      </c>
      <c r="C26" s="30">
        <v>-3500000</v>
      </c>
      <c r="D26" s="30"/>
      <c r="E26" s="30"/>
      <c r="F26" s="30"/>
      <c r="G26" s="30">
        <f t="shared" si="0"/>
        <v>-3500000</v>
      </c>
      <c r="H26" s="18"/>
      <c r="I26" s="18"/>
      <c r="J26" s="18"/>
      <c r="K26" s="18"/>
      <c r="L26" s="18"/>
      <c r="M26" s="18"/>
      <c r="N26" s="18"/>
    </row>
    <row r="27" spans="1:14" ht="14.25" customHeight="1" x14ac:dyDescent="0.2">
      <c r="A27" s="15"/>
      <c r="B27" s="29" t="s">
        <v>120</v>
      </c>
      <c r="C27" s="30">
        <v>-193658031</v>
      </c>
      <c r="D27" s="30">
        <v>-36448422</v>
      </c>
      <c r="E27" s="30">
        <v>-41262365</v>
      </c>
      <c r="F27" s="30">
        <v>-20631182</v>
      </c>
      <c r="G27" s="30">
        <f t="shared" si="0"/>
        <v>-292000000</v>
      </c>
      <c r="H27" s="18"/>
      <c r="I27" s="18"/>
      <c r="J27" s="18"/>
      <c r="K27" s="18"/>
      <c r="L27" s="18"/>
      <c r="M27" s="18"/>
      <c r="N27" s="18"/>
    </row>
    <row r="28" spans="1:14" ht="14.25" customHeight="1" x14ac:dyDescent="0.2">
      <c r="A28" s="15"/>
      <c r="B28" s="29" t="s">
        <v>121</v>
      </c>
      <c r="C28" s="31">
        <f>SUM(C25:C27)</f>
        <v>510341969</v>
      </c>
      <c r="D28" s="31">
        <f t="shared" ref="D28:F28" si="1">SUM(D25:D27)</f>
        <v>96051578</v>
      </c>
      <c r="E28" s="31">
        <f t="shared" si="1"/>
        <v>108737635</v>
      </c>
      <c r="F28" s="31">
        <f t="shared" si="1"/>
        <v>54368818</v>
      </c>
      <c r="G28" s="30">
        <f t="shared" si="0"/>
        <v>769500000</v>
      </c>
      <c r="H28" s="18"/>
      <c r="I28" s="18"/>
      <c r="J28" s="18"/>
      <c r="K28" s="18"/>
      <c r="L28" s="18"/>
      <c r="M28" s="18"/>
      <c r="N28" s="18"/>
    </row>
    <row r="29" spans="1:14" ht="14.25" customHeight="1" x14ac:dyDescent="0.2">
      <c r="A29" s="15"/>
      <c r="B29" s="29" t="s">
        <v>122</v>
      </c>
      <c r="C29" s="31">
        <v>-268601037</v>
      </c>
      <c r="D29" s="31">
        <v>-50553462</v>
      </c>
      <c r="E29" s="31">
        <v>-57230334</v>
      </c>
      <c r="F29" s="31">
        <v>-28615167</v>
      </c>
      <c r="G29" s="30">
        <f t="shared" si="0"/>
        <v>-405000000</v>
      </c>
      <c r="H29" s="18"/>
      <c r="I29" s="18"/>
      <c r="J29" s="18"/>
      <c r="K29" s="18"/>
      <c r="L29" s="18"/>
      <c r="M29" s="18"/>
      <c r="N29" s="18"/>
    </row>
    <row r="30" spans="1:14" ht="14.25" customHeight="1" x14ac:dyDescent="0.2">
      <c r="A30" s="15"/>
      <c r="B30" s="29" t="s">
        <v>123</v>
      </c>
      <c r="C30" s="31">
        <v>-66321243</v>
      </c>
      <c r="D30" s="31">
        <v>-12482337</v>
      </c>
      <c r="E30" s="31">
        <v>-14130948</v>
      </c>
      <c r="F30" s="31">
        <v>-7065472</v>
      </c>
      <c r="G30" s="31">
        <v>-100000000</v>
      </c>
      <c r="H30" s="18"/>
      <c r="I30" s="18"/>
      <c r="J30" s="18"/>
      <c r="K30" s="18"/>
      <c r="L30" s="18"/>
      <c r="M30" s="18"/>
      <c r="N30" s="18"/>
    </row>
    <row r="31" spans="1:14" s="17" customFormat="1" ht="14.25" customHeight="1" x14ac:dyDescent="0.2">
      <c r="A31" s="20"/>
      <c r="B31" s="29" t="s">
        <v>124</v>
      </c>
      <c r="C31" s="31">
        <f>SUM(C25:C30)-C28</f>
        <v>175419689</v>
      </c>
      <c r="D31" s="31">
        <f>SUM(D25:D30)-D28</f>
        <v>33015779</v>
      </c>
      <c r="E31" s="31">
        <f>SUM(E25:E30)-E28</f>
        <v>37376353</v>
      </c>
      <c r="F31" s="31">
        <f>SUM(F25:F30)-F28</f>
        <v>18688179</v>
      </c>
      <c r="G31" s="31">
        <f>SUM(C31:F31)</f>
        <v>264500000</v>
      </c>
      <c r="H31" s="18"/>
      <c r="I31" s="18"/>
      <c r="J31" s="18"/>
      <c r="K31" s="18"/>
      <c r="L31" s="18"/>
      <c r="M31" s="18"/>
      <c r="N31" s="18"/>
    </row>
    <row r="32" spans="1:14" ht="28.5" x14ac:dyDescent="0.2">
      <c r="A32" s="15"/>
      <c r="B32" s="29" t="s">
        <v>125</v>
      </c>
      <c r="C32" s="31">
        <v>-41450777</v>
      </c>
      <c r="D32" s="31">
        <v>-7801460</v>
      </c>
      <c r="E32" s="31">
        <v>-8831842</v>
      </c>
      <c r="F32" s="31">
        <v>-4415921</v>
      </c>
      <c r="G32" s="31">
        <f>SUM(C32:F32)</f>
        <v>-62500000</v>
      </c>
      <c r="H32" s="18"/>
      <c r="I32" s="18"/>
      <c r="J32" s="18"/>
      <c r="K32" s="18"/>
      <c r="L32" s="18"/>
      <c r="M32" s="18"/>
      <c r="N32" s="18"/>
    </row>
    <row r="33" spans="1:14" ht="14.25" customHeight="1" x14ac:dyDescent="0.2">
      <c r="A33" s="15"/>
      <c r="B33" s="29" t="s">
        <v>126</v>
      </c>
      <c r="C33" s="31">
        <f>+C32+C31</f>
        <v>133968912</v>
      </c>
      <c r="D33" s="31">
        <f t="shared" ref="D33:G33" si="2">+D32+D31</f>
        <v>25214319</v>
      </c>
      <c r="E33" s="31">
        <f t="shared" si="2"/>
        <v>28544511</v>
      </c>
      <c r="F33" s="31">
        <f t="shared" si="2"/>
        <v>14272258</v>
      </c>
      <c r="G33" s="31">
        <f t="shared" si="2"/>
        <v>202000000</v>
      </c>
      <c r="H33" s="18"/>
      <c r="I33" s="18"/>
      <c r="J33" s="18"/>
      <c r="K33" s="18"/>
      <c r="L33" s="18"/>
      <c r="M33" s="18"/>
      <c r="N33" s="18"/>
    </row>
    <row r="34" spans="1:14" ht="14.25" customHeight="1" x14ac:dyDescent="0.2">
      <c r="A34" s="15"/>
      <c r="B34" s="32"/>
      <c r="C34" s="33"/>
      <c r="D34" s="33"/>
      <c r="E34" s="33"/>
      <c r="F34" s="33"/>
      <c r="G34" s="34"/>
      <c r="H34" s="18"/>
      <c r="I34" s="18"/>
      <c r="J34" s="18"/>
      <c r="K34" s="18"/>
      <c r="L34" s="18"/>
    </row>
    <row r="35" spans="1:14" ht="14.25" customHeight="1" x14ac:dyDescent="0.2">
      <c r="A35" s="15"/>
      <c r="B35" s="15"/>
      <c r="C35" s="15"/>
      <c r="D35" s="15"/>
      <c r="E35" s="15"/>
      <c r="F35" s="18"/>
      <c r="G35" s="18"/>
      <c r="H35" s="18"/>
      <c r="I35" s="18"/>
      <c r="J35" s="18"/>
      <c r="K35" s="18"/>
      <c r="L35" s="18"/>
    </row>
    <row r="36" spans="1:14" ht="78.75" customHeight="1" x14ac:dyDescent="0.2">
      <c r="A36" s="15"/>
      <c r="B36" s="131" t="s">
        <v>127</v>
      </c>
      <c r="C36" s="131"/>
      <c r="D36" s="131"/>
      <c r="E36" s="131"/>
      <c r="F36" s="131"/>
      <c r="G36" s="131"/>
      <c r="H36" s="131"/>
      <c r="I36" s="18"/>
      <c r="J36" s="18"/>
      <c r="K36" s="18"/>
      <c r="L36" s="18"/>
    </row>
    <row r="37" spans="1:14" ht="14.25" customHeight="1" x14ac:dyDescent="0.2">
      <c r="A37" s="15"/>
      <c r="B37" s="15"/>
      <c r="C37" s="15"/>
      <c r="D37" s="15"/>
      <c r="E37" s="15"/>
      <c r="F37" s="18"/>
      <c r="G37" s="18"/>
      <c r="H37" s="18"/>
      <c r="I37" s="18"/>
      <c r="J37" s="18"/>
      <c r="K37" s="18"/>
      <c r="L37" s="18"/>
    </row>
    <row r="38" spans="1:14" ht="14.25" x14ac:dyDescent="0.2">
      <c r="A38" s="15">
        <f>MAX($A$1:A22)+1</f>
        <v>10</v>
      </c>
      <c r="B38" s="130" t="s">
        <v>128</v>
      </c>
      <c r="C38" s="130"/>
      <c r="D38" s="130"/>
      <c r="E38" s="130"/>
      <c r="F38" s="130"/>
      <c r="G38" s="130"/>
      <c r="H38" s="130"/>
      <c r="I38" s="18"/>
      <c r="J38" s="18"/>
      <c r="K38" s="18"/>
      <c r="L38" s="18"/>
    </row>
    <row r="39" spans="1:14" ht="14.25" x14ac:dyDescent="0.2">
      <c r="A39" s="15"/>
      <c r="B39" s="15"/>
      <c r="C39" s="15"/>
      <c r="D39" s="15"/>
      <c r="E39" s="15"/>
      <c r="F39" s="18"/>
      <c r="G39" s="18"/>
      <c r="H39" s="18"/>
      <c r="I39" s="18"/>
      <c r="J39" s="18"/>
      <c r="K39" s="18"/>
      <c r="L39" s="18"/>
    </row>
    <row r="40" spans="1:14" ht="14.25" x14ac:dyDescent="0.2">
      <c r="A40" s="15">
        <f>MAX($A$1:A39)+1</f>
        <v>11</v>
      </c>
      <c r="B40" s="130" t="s">
        <v>129</v>
      </c>
      <c r="C40" s="130"/>
      <c r="D40" s="130"/>
      <c r="E40" s="130"/>
      <c r="F40" s="130"/>
      <c r="G40" s="130"/>
      <c r="H40" s="130"/>
      <c r="I40" s="18"/>
      <c r="J40" s="18"/>
      <c r="K40" s="18"/>
      <c r="L40" s="18"/>
    </row>
    <row r="41" spans="1:14" ht="14.25" x14ac:dyDescent="0.2">
      <c r="A41" s="15"/>
      <c r="B41" s="15"/>
      <c r="C41" s="15"/>
      <c r="D41" s="15"/>
      <c r="E41" s="15"/>
      <c r="F41" s="18"/>
      <c r="G41" s="18"/>
      <c r="H41" s="18"/>
      <c r="I41" s="18"/>
      <c r="J41" s="18"/>
      <c r="K41" s="18"/>
      <c r="L41" s="18"/>
    </row>
    <row r="42" spans="1:14" ht="14.25" x14ac:dyDescent="0.2">
      <c r="A42" s="15">
        <f>MAX($A$1:A41)+1</f>
        <v>12</v>
      </c>
      <c r="B42" s="15" t="s">
        <v>130</v>
      </c>
      <c r="C42" s="15"/>
      <c r="D42" s="15"/>
      <c r="E42" s="15"/>
      <c r="F42" s="18"/>
      <c r="G42" s="18"/>
      <c r="H42" s="18"/>
      <c r="I42" s="18"/>
      <c r="J42" s="18"/>
      <c r="K42" s="18"/>
      <c r="L42" s="18"/>
    </row>
    <row r="43" spans="1:14" ht="14.25" x14ac:dyDescent="0.2">
      <c r="A43" s="15"/>
      <c r="B43" s="15"/>
      <c r="C43" s="15"/>
      <c r="D43" s="15"/>
      <c r="E43" s="15"/>
      <c r="F43" s="18"/>
      <c r="G43" s="18"/>
      <c r="H43" s="18"/>
      <c r="I43" s="18"/>
      <c r="J43" s="18"/>
      <c r="K43" s="18"/>
      <c r="L43" s="18"/>
    </row>
    <row r="44" spans="1:14" ht="14.25" x14ac:dyDescent="0.2">
      <c r="A44" s="15">
        <f>MAX($A$1:A43)+1</f>
        <v>13</v>
      </c>
      <c r="B44" s="15" t="s">
        <v>131</v>
      </c>
      <c r="C44" s="15"/>
      <c r="D44" s="15"/>
      <c r="E44" s="15"/>
      <c r="F44" s="18"/>
      <c r="G44" s="18"/>
      <c r="H44" s="18"/>
      <c r="I44" s="18"/>
      <c r="J44" s="18"/>
      <c r="K44" s="18"/>
      <c r="L44" s="18"/>
    </row>
    <row r="45" spans="1:14" ht="14.25" x14ac:dyDescent="0.2">
      <c r="A45" s="15"/>
      <c r="B45" s="15"/>
      <c r="C45" s="15"/>
      <c r="D45" s="15"/>
      <c r="E45" s="15"/>
      <c r="F45" s="18"/>
      <c r="G45" s="18"/>
      <c r="H45" s="18"/>
      <c r="I45" s="18"/>
      <c r="J45" s="18"/>
      <c r="K45" s="18"/>
      <c r="L45" s="18"/>
    </row>
    <row r="46" spans="1:14" ht="14.25" x14ac:dyDescent="0.2">
      <c r="A46" s="15">
        <f>MAX($A$1:A45)+1</f>
        <v>14</v>
      </c>
      <c r="B46" s="15" t="s">
        <v>132</v>
      </c>
      <c r="C46" s="15"/>
      <c r="D46" s="15"/>
      <c r="E46" s="15"/>
      <c r="F46" s="18"/>
      <c r="G46" s="18"/>
      <c r="H46" s="18"/>
      <c r="I46" s="18"/>
      <c r="J46" s="18"/>
      <c r="K46" s="18"/>
      <c r="L46" s="18"/>
    </row>
    <row r="47" spans="1:14" ht="14.25" x14ac:dyDescent="0.2">
      <c r="A47" s="15"/>
      <c r="B47" s="15"/>
      <c r="C47" s="15"/>
      <c r="D47" s="15"/>
      <c r="E47" s="15"/>
      <c r="F47" s="18"/>
      <c r="G47" s="18"/>
      <c r="H47" s="18"/>
      <c r="I47" s="18"/>
      <c r="J47" s="18"/>
      <c r="K47" s="18"/>
      <c r="L47" s="18"/>
    </row>
    <row r="48" spans="1:14" ht="14.25" x14ac:dyDescent="0.2">
      <c r="A48" s="15">
        <f>MAX($A$1:A47)+1</f>
        <v>15</v>
      </c>
      <c r="B48" s="15" t="s">
        <v>133</v>
      </c>
      <c r="C48" s="15"/>
      <c r="D48" s="15"/>
      <c r="E48" s="15"/>
      <c r="F48" s="18"/>
      <c r="G48" s="18"/>
      <c r="H48" s="18"/>
      <c r="I48" s="18"/>
      <c r="J48" s="18"/>
      <c r="K48" s="18"/>
      <c r="L48" s="18"/>
    </row>
    <row r="49" spans="1:12" ht="14.25" x14ac:dyDescent="0.2">
      <c r="A49" s="15"/>
      <c r="B49" s="15"/>
      <c r="C49" s="15"/>
      <c r="D49" s="15"/>
      <c r="E49" s="15"/>
      <c r="F49" s="18"/>
      <c r="G49" s="18"/>
      <c r="H49" s="18"/>
      <c r="I49" s="18"/>
      <c r="J49" s="18"/>
      <c r="K49" s="18"/>
      <c r="L49" s="18"/>
    </row>
    <row r="50" spans="1:12" s="36" customFormat="1" ht="14.25" x14ac:dyDescent="0.2">
      <c r="A50" s="15">
        <f>MAX($A$1:A48)+1</f>
        <v>16</v>
      </c>
      <c r="B50" s="129" t="s">
        <v>134</v>
      </c>
      <c r="C50" s="129"/>
      <c r="D50" s="129"/>
      <c r="E50" s="129"/>
      <c r="F50" s="129"/>
      <c r="G50" s="129"/>
      <c r="H50" s="129"/>
      <c r="I50" s="35"/>
      <c r="J50" s="35"/>
      <c r="K50" s="35"/>
      <c r="L50" s="35"/>
    </row>
    <row r="51" spans="1:12" ht="14.25" x14ac:dyDescent="0.2">
      <c r="A51" s="37"/>
      <c r="B51" s="15"/>
      <c r="C51" s="15"/>
      <c r="D51" s="15"/>
      <c r="E51" s="15"/>
      <c r="F51" s="18"/>
      <c r="G51" s="18"/>
      <c r="H51" s="18"/>
      <c r="I51" s="18"/>
      <c r="J51" s="18"/>
      <c r="K51" s="18"/>
      <c r="L51" s="18"/>
    </row>
    <row r="52" spans="1:12" ht="15" x14ac:dyDescent="0.2">
      <c r="A52" s="15">
        <f>MAX($A$1:A51)+1</f>
        <v>17</v>
      </c>
      <c r="B52" s="130" t="s">
        <v>200</v>
      </c>
      <c r="C52" s="130"/>
      <c r="D52" s="130"/>
      <c r="E52" s="130"/>
      <c r="F52" s="130"/>
      <c r="G52" s="130"/>
      <c r="H52" s="130"/>
      <c r="I52" s="18"/>
      <c r="J52" s="18"/>
      <c r="K52" s="18"/>
      <c r="L52" s="18"/>
    </row>
    <row r="53" spans="1:12" ht="14.25" x14ac:dyDescent="0.2">
      <c r="A53" s="15"/>
      <c r="B53" s="15"/>
      <c r="C53" s="15"/>
      <c r="D53" s="15"/>
      <c r="E53" s="15"/>
      <c r="F53" s="18"/>
      <c r="G53" s="18"/>
      <c r="H53" s="18"/>
      <c r="I53" s="18"/>
      <c r="J53" s="18"/>
      <c r="K53" s="18"/>
      <c r="L53" s="18"/>
    </row>
    <row r="54" spans="1:12" ht="15" x14ac:dyDescent="0.2">
      <c r="A54" s="15" t="s">
        <v>135</v>
      </c>
      <c r="B54" s="15"/>
      <c r="C54" s="15"/>
      <c r="D54" s="15"/>
      <c r="E54" s="15" t="s">
        <v>136</v>
      </c>
      <c r="F54" s="18"/>
      <c r="G54" s="18"/>
      <c r="H54" s="18"/>
      <c r="I54" s="18"/>
      <c r="J54" s="18"/>
      <c r="K54" s="18"/>
      <c r="L54" s="18"/>
    </row>
    <row r="55" spans="1:12" ht="14.25" x14ac:dyDescent="0.2">
      <c r="A55" s="15"/>
      <c r="B55" s="15"/>
      <c r="C55" s="15"/>
      <c r="D55" s="15"/>
      <c r="E55" s="18"/>
      <c r="F55" s="18"/>
      <c r="G55" s="18"/>
      <c r="H55" s="18"/>
      <c r="I55" s="18"/>
      <c r="J55" s="18"/>
      <c r="K55" s="18"/>
      <c r="L55" s="18"/>
    </row>
    <row r="56" spans="1:12" ht="14.25" x14ac:dyDescent="0.2">
      <c r="A56" s="15"/>
      <c r="B56" s="15"/>
      <c r="C56" s="15"/>
      <c r="D56" s="15"/>
      <c r="E56" s="18"/>
      <c r="F56" s="18"/>
      <c r="G56" s="18"/>
      <c r="H56" s="18"/>
      <c r="I56" s="18"/>
      <c r="J56" s="18"/>
      <c r="K56" s="18"/>
      <c r="L56" s="18"/>
    </row>
    <row r="57" spans="1:12" ht="14.25" x14ac:dyDescent="0.2">
      <c r="A57" s="135" t="s">
        <v>194</v>
      </c>
      <c r="B57" s="135" t="s">
        <v>195</v>
      </c>
      <c r="C57" s="15"/>
      <c r="D57" s="15"/>
      <c r="E57" s="135" t="s">
        <v>196</v>
      </c>
      <c r="F57" s="136" t="s">
        <v>197</v>
      </c>
      <c r="G57" s="18"/>
      <c r="H57" s="18" t="s">
        <v>0</v>
      </c>
      <c r="I57" s="18"/>
      <c r="J57" s="18"/>
      <c r="K57" s="18"/>
      <c r="L57" s="18"/>
    </row>
    <row r="58" spans="1:12" ht="14.25" x14ac:dyDescent="0.2">
      <c r="A58" s="15" t="s">
        <v>137</v>
      </c>
      <c r="B58" s="15"/>
      <c r="C58" s="15"/>
      <c r="D58" s="15"/>
      <c r="E58" s="38" t="s">
        <v>138</v>
      </c>
      <c r="F58" s="39" t="s">
        <v>138</v>
      </c>
      <c r="G58" s="18"/>
      <c r="H58" s="18"/>
      <c r="I58" s="18"/>
      <c r="J58" s="18"/>
      <c r="K58" s="18"/>
      <c r="L58" s="18"/>
    </row>
    <row r="59" spans="1:12" ht="14.25" x14ac:dyDescent="0.2">
      <c r="A59" s="15"/>
      <c r="B59" s="15"/>
      <c r="C59" s="15"/>
      <c r="D59" s="15"/>
      <c r="E59" s="18"/>
      <c r="F59" s="18"/>
      <c r="G59" s="18"/>
      <c r="H59" s="18"/>
      <c r="I59" s="18"/>
      <c r="J59" s="18"/>
      <c r="K59" s="18"/>
      <c r="L59" s="18"/>
    </row>
    <row r="60" spans="1:12" ht="14.25" x14ac:dyDescent="0.2">
      <c r="A60" s="15"/>
      <c r="B60" s="15"/>
      <c r="C60" s="15"/>
      <c r="D60" s="15"/>
      <c r="E60" s="18"/>
      <c r="F60" s="18"/>
      <c r="G60" s="18"/>
      <c r="H60" s="18"/>
      <c r="I60" s="18"/>
      <c r="J60" s="18"/>
      <c r="K60" s="18"/>
      <c r="L60" s="18"/>
    </row>
    <row r="61" spans="1:12" ht="14.25" x14ac:dyDescent="0.2">
      <c r="A61" s="15"/>
      <c r="B61" s="15"/>
      <c r="C61" s="15"/>
      <c r="D61" s="15"/>
      <c r="E61" s="18"/>
      <c r="F61" s="18"/>
      <c r="G61" s="18"/>
      <c r="H61" s="18"/>
      <c r="I61" s="18"/>
      <c r="J61" s="18"/>
      <c r="K61" s="18"/>
      <c r="L61" s="18"/>
    </row>
    <row r="62" spans="1:12" ht="14.25" x14ac:dyDescent="0.2">
      <c r="A62" s="15"/>
      <c r="B62" s="15"/>
      <c r="C62" s="15"/>
      <c r="D62" s="15"/>
      <c r="E62" s="18"/>
      <c r="F62" s="18"/>
      <c r="G62" s="18"/>
      <c r="H62" s="18"/>
      <c r="I62" s="18"/>
      <c r="J62" s="18"/>
      <c r="K62" s="18"/>
      <c r="L62" s="18"/>
    </row>
    <row r="63" spans="1:12" ht="14.25" x14ac:dyDescent="0.2">
      <c r="A63" s="15" t="s">
        <v>139</v>
      </c>
      <c r="B63" s="40"/>
      <c r="C63" s="15"/>
      <c r="D63" s="15"/>
      <c r="E63" s="18" t="s">
        <v>198</v>
      </c>
      <c r="F63" s="18"/>
      <c r="G63" s="18"/>
      <c r="H63" s="18" t="s">
        <v>199</v>
      </c>
      <c r="I63" s="18"/>
      <c r="J63" s="18"/>
      <c r="K63" s="18"/>
      <c r="L63" s="18"/>
    </row>
    <row r="64" spans="1:12" ht="15" x14ac:dyDescent="0.2">
      <c r="A64" s="15" t="s">
        <v>140</v>
      </c>
      <c r="B64" s="137" t="s">
        <v>187</v>
      </c>
      <c r="C64" s="15"/>
      <c r="D64" s="15"/>
      <c r="E64" s="35" t="s">
        <v>141</v>
      </c>
      <c r="F64" s="18"/>
      <c r="G64" s="18"/>
      <c r="H64" s="35" t="s">
        <v>142</v>
      </c>
      <c r="I64" s="18"/>
      <c r="J64" s="18"/>
      <c r="K64" s="18"/>
      <c r="L64" s="18"/>
    </row>
    <row r="65" spans="1:12" ht="14.25" x14ac:dyDescent="0.2">
      <c r="A65" s="15"/>
      <c r="B65" s="15"/>
      <c r="C65" s="15"/>
      <c r="D65" s="15"/>
      <c r="E65" s="15"/>
      <c r="F65" s="18"/>
      <c r="G65" s="18"/>
      <c r="H65" s="18"/>
      <c r="I65" s="18"/>
      <c r="J65" s="18"/>
      <c r="K65" s="18"/>
      <c r="L65" s="18"/>
    </row>
    <row r="72" spans="1:12" x14ac:dyDescent="0.2">
      <c r="B72" s="19" t="s">
        <v>0</v>
      </c>
    </row>
    <row r="73" spans="1:12" x14ac:dyDescent="0.2">
      <c r="B73" s="19" t="s">
        <v>0</v>
      </c>
    </row>
    <row r="75" spans="1:12" x14ac:dyDescent="0.2">
      <c r="B75" s="19" t="s">
        <v>0</v>
      </c>
    </row>
    <row r="90" spans="1:1" x14ac:dyDescent="0.2">
      <c r="A90" s="42"/>
    </row>
  </sheetData>
  <mergeCells count="14">
    <mergeCell ref="B15:H15"/>
    <mergeCell ref="B5:H5"/>
    <mergeCell ref="B7:H7"/>
    <mergeCell ref="B8:H8"/>
    <mergeCell ref="B11:H11"/>
    <mergeCell ref="B13:H13"/>
    <mergeCell ref="B50:H50"/>
    <mergeCell ref="B52:H52"/>
    <mergeCell ref="B17:H17"/>
    <mergeCell ref="B20:H20"/>
    <mergeCell ref="B22:H22"/>
    <mergeCell ref="B36:H36"/>
    <mergeCell ref="B38:H38"/>
    <mergeCell ref="B40:H40"/>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973B1-6172-4BE6-B9B2-20430D9E84B6}">
  <sheetPr>
    <pageSetUpPr fitToPage="1"/>
  </sheetPr>
  <dimension ref="A1:N25"/>
  <sheetViews>
    <sheetView workbookViewId="0"/>
  </sheetViews>
  <sheetFormatPr defaultColWidth="9.140625" defaultRowHeight="12.75" x14ac:dyDescent="0.2"/>
  <cols>
    <col min="1" max="1" width="3" style="44" customWidth="1"/>
    <col min="2" max="2" width="47.7109375" style="44" customWidth="1"/>
    <col min="3" max="3" width="41" style="44" customWidth="1"/>
    <col min="4" max="4" width="36.7109375" style="44" customWidth="1"/>
    <col min="5" max="8" width="20.85546875" style="44" customWidth="1"/>
    <col min="9" max="9" width="9.140625" style="44"/>
    <col min="10" max="14" width="0" style="44" hidden="1" customWidth="1"/>
    <col min="15" max="16384" width="9.140625" style="44"/>
  </cols>
  <sheetData>
    <row r="1" spans="1:8" x14ac:dyDescent="0.2">
      <c r="A1"/>
      <c r="B1" s="43" t="s">
        <v>143</v>
      </c>
      <c r="H1" s="45"/>
    </row>
    <row r="2" spans="1:8" x14ac:dyDescent="0.2">
      <c r="A2" s="43"/>
    </row>
    <row r="3" spans="1:8" x14ac:dyDescent="0.2">
      <c r="A3" s="43"/>
      <c r="B3" s="43" t="s">
        <v>144</v>
      </c>
      <c r="H3" s="45" t="s">
        <v>145</v>
      </c>
    </row>
    <row r="4" spans="1:8" x14ac:dyDescent="0.2">
      <c r="A4" s="43"/>
      <c r="H4"/>
    </row>
    <row r="5" spans="1:8" x14ac:dyDescent="0.2">
      <c r="A5" s="43"/>
      <c r="B5" s="43" t="s">
        <v>146</v>
      </c>
    </row>
    <row r="6" spans="1:8" ht="28.9" customHeight="1" x14ac:dyDescent="0.2">
      <c r="B6" s="132" t="s">
        <v>147</v>
      </c>
      <c r="C6" s="132" t="s">
        <v>148</v>
      </c>
      <c r="D6" s="133" t="s">
        <v>149</v>
      </c>
      <c r="E6" s="134" t="s">
        <v>150</v>
      </c>
      <c r="F6" s="134"/>
      <c r="G6" s="134" t="s">
        <v>151</v>
      </c>
      <c r="H6" s="134"/>
    </row>
    <row r="7" spans="1:8" x14ac:dyDescent="0.2">
      <c r="B7" s="132"/>
      <c r="C7" s="132"/>
      <c r="D7" s="133"/>
      <c r="E7" s="46" t="s">
        <v>152</v>
      </c>
      <c r="F7" s="46" t="s">
        <v>153</v>
      </c>
      <c r="G7" s="46" t="s">
        <v>152</v>
      </c>
      <c r="H7" s="46" t="s">
        <v>153</v>
      </c>
    </row>
    <row r="8" spans="1:8" x14ac:dyDescent="0.2">
      <c r="B8" s="47"/>
      <c r="C8" s="47"/>
      <c r="D8" s="48"/>
      <c r="E8" s="47"/>
      <c r="F8" s="47"/>
      <c r="G8" s="47"/>
      <c r="H8" s="47"/>
    </row>
    <row r="9" spans="1:8" x14ac:dyDescent="0.2">
      <c r="B9" s="49" t="s">
        <v>98</v>
      </c>
      <c r="C9" s="49" t="s">
        <v>98</v>
      </c>
      <c r="D9" s="48" t="s">
        <v>154</v>
      </c>
      <c r="E9" s="47" t="s">
        <v>155</v>
      </c>
      <c r="F9" s="47" t="s">
        <v>155</v>
      </c>
      <c r="G9" s="47" t="s">
        <v>155</v>
      </c>
      <c r="H9" s="47" t="s">
        <v>155</v>
      </c>
    </row>
    <row r="10" spans="1:8" x14ac:dyDescent="0.2">
      <c r="B10" s="49" t="s">
        <v>98</v>
      </c>
      <c r="C10" s="49" t="s">
        <v>98</v>
      </c>
      <c r="D10" s="48" t="s">
        <v>156</v>
      </c>
      <c r="E10" s="47" t="s">
        <v>155</v>
      </c>
      <c r="F10" s="47" t="s">
        <v>155</v>
      </c>
      <c r="G10" s="47" t="s">
        <v>155</v>
      </c>
      <c r="H10" s="47" t="s">
        <v>155</v>
      </c>
    </row>
    <row r="12" spans="1:8" x14ac:dyDescent="0.2">
      <c r="B12" s="43" t="s">
        <v>188</v>
      </c>
    </row>
    <row r="13" spans="1:8" ht="30" customHeight="1" x14ac:dyDescent="0.2">
      <c r="B13" s="132" t="s">
        <v>147</v>
      </c>
      <c r="C13" s="132" t="s">
        <v>148</v>
      </c>
      <c r="D13" s="133" t="s">
        <v>149</v>
      </c>
      <c r="E13" s="134" t="s">
        <v>157</v>
      </c>
      <c r="F13" s="134"/>
      <c r="G13" s="134" t="s">
        <v>158</v>
      </c>
      <c r="H13" s="134"/>
    </row>
    <row r="14" spans="1:8" x14ac:dyDescent="0.2">
      <c r="B14" s="132"/>
      <c r="C14" s="132"/>
      <c r="D14" s="133"/>
      <c r="E14" s="46" t="s">
        <v>152</v>
      </c>
      <c r="F14" s="46" t="s">
        <v>153</v>
      </c>
      <c r="G14" s="46" t="s">
        <v>152</v>
      </c>
      <c r="H14" s="46" t="s">
        <v>153</v>
      </c>
    </row>
    <row r="15" spans="1:8" x14ac:dyDescent="0.2">
      <c r="B15" s="50"/>
      <c r="C15" s="51"/>
      <c r="D15" s="50"/>
      <c r="E15" s="52"/>
      <c r="F15" s="53"/>
      <c r="G15" s="52"/>
      <c r="H15" s="53"/>
    </row>
    <row r="16" spans="1:8" x14ac:dyDescent="0.2">
      <c r="B16" s="49" t="s">
        <v>98</v>
      </c>
      <c r="C16" s="49" t="s">
        <v>98</v>
      </c>
      <c r="D16" s="48" t="s">
        <v>154</v>
      </c>
      <c r="E16" s="47" t="s">
        <v>155</v>
      </c>
      <c r="F16" s="47" t="s">
        <v>155</v>
      </c>
      <c r="G16" s="47" t="s">
        <v>155</v>
      </c>
      <c r="H16" s="47" t="s">
        <v>155</v>
      </c>
    </row>
    <row r="17" spans="2:14" x14ac:dyDescent="0.2">
      <c r="B17" s="49" t="s">
        <v>98</v>
      </c>
      <c r="C17" s="49" t="s">
        <v>98</v>
      </c>
      <c r="D17" s="48" t="s">
        <v>156</v>
      </c>
      <c r="E17" s="47" t="s">
        <v>155</v>
      </c>
      <c r="F17" s="47" t="s">
        <v>155</v>
      </c>
      <c r="G17" s="47" t="s">
        <v>155</v>
      </c>
      <c r="H17" s="47" t="s">
        <v>155</v>
      </c>
    </row>
    <row r="18" spans="2:14" x14ac:dyDescent="0.2">
      <c r="B18" s="54"/>
      <c r="C18"/>
      <c r="L18" s="55" t="s">
        <v>159</v>
      </c>
      <c r="M18" s="55" t="s">
        <v>160</v>
      </c>
      <c r="N18" s="55" t="s">
        <v>161</v>
      </c>
    </row>
    <row r="19" spans="2:14" ht="26.1" customHeight="1" x14ac:dyDescent="0.2">
      <c r="K19" s="56">
        <v>40087</v>
      </c>
      <c r="L19" s="44">
        <v>1688272.0734936302</v>
      </c>
      <c r="M19" s="44">
        <v>683067.89</v>
      </c>
      <c r="N19" s="44">
        <v>2371339.9634936303</v>
      </c>
    </row>
    <row r="20" spans="2:14" x14ac:dyDescent="0.2">
      <c r="K20" s="56">
        <v>40118</v>
      </c>
      <c r="N20" s="44">
        <v>1352792.36</v>
      </c>
    </row>
    <row r="21" spans="2:14" x14ac:dyDescent="0.2">
      <c r="K21" s="56">
        <v>40148</v>
      </c>
      <c r="N21" s="44">
        <v>6135840.5600000005</v>
      </c>
    </row>
    <row r="22" spans="2:14" x14ac:dyDescent="0.2">
      <c r="K22" s="56">
        <v>40179</v>
      </c>
      <c r="N22" s="44">
        <v>3911920.74</v>
      </c>
    </row>
    <row r="23" spans="2:14" x14ac:dyDescent="0.2">
      <c r="K23" s="57" t="s">
        <v>0</v>
      </c>
      <c r="N23" s="44">
        <v>11400553.66</v>
      </c>
    </row>
    <row r="24" spans="2:14" x14ac:dyDescent="0.2">
      <c r="C24" s="55"/>
      <c r="K24" s="57" t="s">
        <v>0</v>
      </c>
    </row>
    <row r="25" spans="2:14" x14ac:dyDescent="0.2">
      <c r="C25" s="55"/>
    </row>
  </sheetData>
  <mergeCells count="10">
    <mergeCell ref="B13:B14"/>
    <mergeCell ref="C13:C14"/>
    <mergeCell ref="D13:D14"/>
    <mergeCell ref="E13:F13"/>
    <mergeCell ref="G13:H13"/>
    <mergeCell ref="B6:B7"/>
    <mergeCell ref="C6:C7"/>
    <mergeCell ref="D6:D7"/>
    <mergeCell ref="E6:F6"/>
    <mergeCell ref="G6:H6"/>
  </mergeCells>
  <pageMargins left="0.74791666666666667" right="0.74791666666666667" top="0.98402777777777783" bottom="0.98402777777777783" header="0.51180555555555562" footer="0.51180555555555562"/>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DD950-6192-4602-94AB-2E0044DB5601}">
  <sheetPr>
    <pageSetUpPr fitToPage="1"/>
  </sheetPr>
  <dimension ref="A1:F21"/>
  <sheetViews>
    <sheetView workbookViewId="0">
      <selection activeCell="C17" sqref="C17"/>
    </sheetView>
  </sheetViews>
  <sheetFormatPr defaultRowHeight="12" x14ac:dyDescent="0.2"/>
  <cols>
    <col min="1" max="1" width="3.7109375" style="72" customWidth="1"/>
    <col min="2" max="2" width="60" style="73" customWidth="1"/>
    <col min="3" max="3" width="37.140625" style="72" bestFit="1" customWidth="1"/>
    <col min="4" max="4" width="44.28515625" style="72" bestFit="1" customWidth="1"/>
    <col min="5" max="5" width="18.5703125" style="74" bestFit="1" customWidth="1"/>
    <col min="6" max="6" width="17.85546875" style="74" customWidth="1"/>
    <col min="7" max="256" width="9.140625" style="72"/>
    <col min="257" max="257" width="3.7109375" style="72" customWidth="1"/>
    <col min="258" max="258" width="44.28515625" style="72" customWidth="1"/>
    <col min="259" max="259" width="45.140625" style="72" customWidth="1"/>
    <col min="260" max="260" width="46.5703125" style="72" bestFit="1" customWidth="1"/>
    <col min="261" max="261" width="18.7109375" style="72" bestFit="1" customWidth="1"/>
    <col min="262" max="262" width="16" style="72" bestFit="1" customWidth="1"/>
    <col min="263" max="512" width="9.140625" style="72"/>
    <col min="513" max="513" width="3.7109375" style="72" customWidth="1"/>
    <col min="514" max="514" width="44.28515625" style="72" customWidth="1"/>
    <col min="515" max="515" width="45.140625" style="72" customWidth="1"/>
    <col min="516" max="516" width="46.5703125" style="72" bestFit="1" customWidth="1"/>
    <col min="517" max="517" width="18.7109375" style="72" bestFit="1" customWidth="1"/>
    <col min="518" max="518" width="16" style="72" bestFit="1" customWidth="1"/>
    <col min="519" max="768" width="9.140625" style="72"/>
    <col min="769" max="769" width="3.7109375" style="72" customWidth="1"/>
    <col min="770" max="770" width="44.28515625" style="72" customWidth="1"/>
    <col min="771" max="771" width="45.140625" style="72" customWidth="1"/>
    <col min="772" max="772" width="46.5703125" style="72" bestFit="1" customWidth="1"/>
    <col min="773" max="773" width="18.7109375" style="72" bestFit="1" customWidth="1"/>
    <col min="774" max="774" width="16" style="72" bestFit="1" customWidth="1"/>
    <col min="775" max="1024" width="9.140625" style="72"/>
    <col min="1025" max="1025" width="3.7109375" style="72" customWidth="1"/>
    <col min="1026" max="1026" width="44.28515625" style="72" customWidth="1"/>
    <col min="1027" max="1027" width="45.140625" style="72" customWidth="1"/>
    <col min="1028" max="1028" width="46.5703125" style="72" bestFit="1" customWidth="1"/>
    <col min="1029" max="1029" width="18.7109375" style="72" bestFit="1" customWidth="1"/>
    <col min="1030" max="1030" width="16" style="72" bestFit="1" customWidth="1"/>
    <col min="1031" max="1280" width="9.140625" style="72"/>
    <col min="1281" max="1281" width="3.7109375" style="72" customWidth="1"/>
    <col min="1282" max="1282" width="44.28515625" style="72" customWidth="1"/>
    <col min="1283" max="1283" width="45.140625" style="72" customWidth="1"/>
    <col min="1284" max="1284" width="46.5703125" style="72" bestFit="1" customWidth="1"/>
    <col min="1285" max="1285" width="18.7109375" style="72" bestFit="1" customWidth="1"/>
    <col min="1286" max="1286" width="16" style="72" bestFit="1" customWidth="1"/>
    <col min="1287" max="1536" width="9.140625" style="72"/>
    <col min="1537" max="1537" width="3.7109375" style="72" customWidth="1"/>
    <col min="1538" max="1538" width="44.28515625" style="72" customWidth="1"/>
    <col min="1539" max="1539" width="45.140625" style="72" customWidth="1"/>
    <col min="1540" max="1540" width="46.5703125" style="72" bestFit="1" customWidth="1"/>
    <col min="1541" max="1541" width="18.7109375" style="72" bestFit="1" customWidth="1"/>
    <col min="1542" max="1542" width="16" style="72" bestFit="1" customWidth="1"/>
    <col min="1543" max="1792" width="9.140625" style="72"/>
    <col min="1793" max="1793" width="3.7109375" style="72" customWidth="1"/>
    <col min="1794" max="1794" width="44.28515625" style="72" customWidth="1"/>
    <col min="1795" max="1795" width="45.140625" style="72" customWidth="1"/>
    <col min="1796" max="1796" width="46.5703125" style="72" bestFit="1" customWidth="1"/>
    <col min="1797" max="1797" width="18.7109375" style="72" bestFit="1" customWidth="1"/>
    <col min="1798" max="1798" width="16" style="72" bestFit="1" customWidth="1"/>
    <col min="1799" max="2048" width="9.140625" style="72"/>
    <col min="2049" max="2049" width="3.7109375" style="72" customWidth="1"/>
    <col min="2050" max="2050" width="44.28515625" style="72" customWidth="1"/>
    <col min="2051" max="2051" width="45.140625" style="72" customWidth="1"/>
    <col min="2052" max="2052" width="46.5703125" style="72" bestFit="1" customWidth="1"/>
    <col min="2053" max="2053" width="18.7109375" style="72" bestFit="1" customWidth="1"/>
    <col min="2054" max="2054" width="16" style="72" bestFit="1" customWidth="1"/>
    <col min="2055" max="2304" width="9.140625" style="72"/>
    <col min="2305" max="2305" width="3.7109375" style="72" customWidth="1"/>
    <col min="2306" max="2306" width="44.28515625" style="72" customWidth="1"/>
    <col min="2307" max="2307" width="45.140625" style="72" customWidth="1"/>
    <col min="2308" max="2308" width="46.5703125" style="72" bestFit="1" customWidth="1"/>
    <col min="2309" max="2309" width="18.7109375" style="72" bestFit="1" customWidth="1"/>
    <col min="2310" max="2310" width="16" style="72" bestFit="1" customWidth="1"/>
    <col min="2311" max="2560" width="9.140625" style="72"/>
    <col min="2561" max="2561" width="3.7109375" style="72" customWidth="1"/>
    <col min="2562" max="2562" width="44.28515625" style="72" customWidth="1"/>
    <col min="2563" max="2563" width="45.140625" style="72" customWidth="1"/>
    <col min="2564" max="2564" width="46.5703125" style="72" bestFit="1" customWidth="1"/>
    <col min="2565" max="2565" width="18.7109375" style="72" bestFit="1" customWidth="1"/>
    <col min="2566" max="2566" width="16" style="72" bestFit="1" customWidth="1"/>
    <col min="2567" max="2816" width="9.140625" style="72"/>
    <col min="2817" max="2817" width="3.7109375" style="72" customWidth="1"/>
    <col min="2818" max="2818" width="44.28515625" style="72" customWidth="1"/>
    <col min="2819" max="2819" width="45.140625" style="72" customWidth="1"/>
    <col min="2820" max="2820" width="46.5703125" style="72" bestFit="1" customWidth="1"/>
    <col min="2821" max="2821" width="18.7109375" style="72" bestFit="1" customWidth="1"/>
    <col min="2822" max="2822" width="16" style="72" bestFit="1" customWidth="1"/>
    <col min="2823" max="3072" width="9.140625" style="72"/>
    <col min="3073" max="3073" width="3.7109375" style="72" customWidth="1"/>
    <col min="3074" max="3074" width="44.28515625" style="72" customWidth="1"/>
    <col min="3075" max="3075" width="45.140625" style="72" customWidth="1"/>
    <col min="3076" max="3076" width="46.5703125" style="72" bestFit="1" customWidth="1"/>
    <col min="3077" max="3077" width="18.7109375" style="72" bestFit="1" customWidth="1"/>
    <col min="3078" max="3078" width="16" style="72" bestFit="1" customWidth="1"/>
    <col min="3079" max="3328" width="9.140625" style="72"/>
    <col min="3329" max="3329" width="3.7109375" style="72" customWidth="1"/>
    <col min="3330" max="3330" width="44.28515625" style="72" customWidth="1"/>
    <col min="3331" max="3331" width="45.140625" style="72" customWidth="1"/>
    <col min="3332" max="3332" width="46.5703125" style="72" bestFit="1" customWidth="1"/>
    <col min="3333" max="3333" width="18.7109375" style="72" bestFit="1" customWidth="1"/>
    <col min="3334" max="3334" width="16" style="72" bestFit="1" customWidth="1"/>
    <col min="3335" max="3584" width="9.140625" style="72"/>
    <col min="3585" max="3585" width="3.7109375" style="72" customWidth="1"/>
    <col min="3586" max="3586" width="44.28515625" style="72" customWidth="1"/>
    <col min="3587" max="3587" width="45.140625" style="72" customWidth="1"/>
    <col min="3588" max="3588" width="46.5703125" style="72" bestFit="1" customWidth="1"/>
    <col min="3589" max="3589" width="18.7109375" style="72" bestFit="1" customWidth="1"/>
    <col min="3590" max="3590" width="16" style="72" bestFit="1" customWidth="1"/>
    <col min="3591" max="3840" width="9.140625" style="72"/>
    <col min="3841" max="3841" width="3.7109375" style="72" customWidth="1"/>
    <col min="3842" max="3842" width="44.28515625" style="72" customWidth="1"/>
    <col min="3843" max="3843" width="45.140625" style="72" customWidth="1"/>
    <col min="3844" max="3844" width="46.5703125" style="72" bestFit="1" customWidth="1"/>
    <col min="3845" max="3845" width="18.7109375" style="72" bestFit="1" customWidth="1"/>
    <col min="3846" max="3846" width="16" style="72" bestFit="1" customWidth="1"/>
    <col min="3847" max="4096" width="9.140625" style="72"/>
    <col min="4097" max="4097" width="3.7109375" style="72" customWidth="1"/>
    <col min="4098" max="4098" width="44.28515625" style="72" customWidth="1"/>
    <col min="4099" max="4099" width="45.140625" style="72" customWidth="1"/>
    <col min="4100" max="4100" width="46.5703125" style="72" bestFit="1" customWidth="1"/>
    <col min="4101" max="4101" width="18.7109375" style="72" bestFit="1" customWidth="1"/>
    <col min="4102" max="4102" width="16" style="72" bestFit="1" customWidth="1"/>
    <col min="4103" max="4352" width="9.140625" style="72"/>
    <col min="4353" max="4353" width="3.7109375" style="72" customWidth="1"/>
    <col min="4354" max="4354" width="44.28515625" style="72" customWidth="1"/>
    <col min="4355" max="4355" width="45.140625" style="72" customWidth="1"/>
    <col min="4356" max="4356" width="46.5703125" style="72" bestFit="1" customWidth="1"/>
    <col min="4357" max="4357" width="18.7109375" style="72" bestFit="1" customWidth="1"/>
    <col min="4358" max="4358" width="16" style="72" bestFit="1" customWidth="1"/>
    <col min="4359" max="4608" width="9.140625" style="72"/>
    <col min="4609" max="4609" width="3.7109375" style="72" customWidth="1"/>
    <col min="4610" max="4610" width="44.28515625" style="72" customWidth="1"/>
    <col min="4611" max="4611" width="45.140625" style="72" customWidth="1"/>
    <col min="4612" max="4612" width="46.5703125" style="72" bestFit="1" customWidth="1"/>
    <col min="4613" max="4613" width="18.7109375" style="72" bestFit="1" customWidth="1"/>
    <col min="4614" max="4614" width="16" style="72" bestFit="1" customWidth="1"/>
    <col min="4615" max="4864" width="9.140625" style="72"/>
    <col min="4865" max="4865" width="3.7109375" style="72" customWidth="1"/>
    <col min="4866" max="4866" width="44.28515625" style="72" customWidth="1"/>
    <col min="4867" max="4867" width="45.140625" style="72" customWidth="1"/>
    <col min="4868" max="4868" width="46.5703125" style="72" bestFit="1" customWidth="1"/>
    <col min="4869" max="4869" width="18.7109375" style="72" bestFit="1" customWidth="1"/>
    <col min="4870" max="4870" width="16" style="72" bestFit="1" customWidth="1"/>
    <col min="4871" max="5120" width="9.140625" style="72"/>
    <col min="5121" max="5121" width="3.7109375" style="72" customWidth="1"/>
    <col min="5122" max="5122" width="44.28515625" style="72" customWidth="1"/>
    <col min="5123" max="5123" width="45.140625" style="72" customWidth="1"/>
    <col min="5124" max="5124" width="46.5703125" style="72" bestFit="1" customWidth="1"/>
    <col min="5125" max="5125" width="18.7109375" style="72" bestFit="1" customWidth="1"/>
    <col min="5126" max="5126" width="16" style="72" bestFit="1" customWidth="1"/>
    <col min="5127" max="5376" width="9.140625" style="72"/>
    <col min="5377" max="5377" width="3.7109375" style="72" customWidth="1"/>
    <col min="5378" max="5378" width="44.28515625" style="72" customWidth="1"/>
    <col min="5379" max="5379" width="45.140625" style="72" customWidth="1"/>
    <col min="5380" max="5380" width="46.5703125" style="72" bestFit="1" customWidth="1"/>
    <col min="5381" max="5381" width="18.7109375" style="72" bestFit="1" customWidth="1"/>
    <col min="5382" max="5382" width="16" style="72" bestFit="1" customWidth="1"/>
    <col min="5383" max="5632" width="9.140625" style="72"/>
    <col min="5633" max="5633" width="3.7109375" style="72" customWidth="1"/>
    <col min="5634" max="5634" width="44.28515625" style="72" customWidth="1"/>
    <col min="5635" max="5635" width="45.140625" style="72" customWidth="1"/>
    <col min="5636" max="5636" width="46.5703125" style="72" bestFit="1" customWidth="1"/>
    <col min="5637" max="5637" width="18.7109375" style="72" bestFit="1" customWidth="1"/>
    <col min="5638" max="5638" width="16" style="72" bestFit="1" customWidth="1"/>
    <col min="5639" max="5888" width="9.140625" style="72"/>
    <col min="5889" max="5889" width="3.7109375" style="72" customWidth="1"/>
    <col min="5890" max="5890" width="44.28515625" style="72" customWidth="1"/>
    <col min="5891" max="5891" width="45.140625" style="72" customWidth="1"/>
    <col min="5892" max="5892" width="46.5703125" style="72" bestFit="1" customWidth="1"/>
    <col min="5893" max="5893" width="18.7109375" style="72" bestFit="1" customWidth="1"/>
    <col min="5894" max="5894" width="16" style="72" bestFit="1" customWidth="1"/>
    <col min="5895" max="6144" width="9.140625" style="72"/>
    <col min="6145" max="6145" width="3.7109375" style="72" customWidth="1"/>
    <col min="6146" max="6146" width="44.28515625" style="72" customWidth="1"/>
    <col min="6147" max="6147" width="45.140625" style="72" customWidth="1"/>
    <col min="6148" max="6148" width="46.5703125" style="72" bestFit="1" customWidth="1"/>
    <col min="6149" max="6149" width="18.7109375" style="72" bestFit="1" customWidth="1"/>
    <col min="6150" max="6150" width="16" style="72" bestFit="1" customWidth="1"/>
    <col min="6151" max="6400" width="9.140625" style="72"/>
    <col min="6401" max="6401" width="3.7109375" style="72" customWidth="1"/>
    <col min="6402" max="6402" width="44.28515625" style="72" customWidth="1"/>
    <col min="6403" max="6403" width="45.140625" style="72" customWidth="1"/>
    <col min="6404" max="6404" width="46.5703125" style="72" bestFit="1" customWidth="1"/>
    <col min="6405" max="6405" width="18.7109375" style="72" bestFit="1" customWidth="1"/>
    <col min="6406" max="6406" width="16" style="72" bestFit="1" customWidth="1"/>
    <col min="6407" max="6656" width="9.140625" style="72"/>
    <col min="6657" max="6657" width="3.7109375" style="72" customWidth="1"/>
    <col min="6658" max="6658" width="44.28515625" style="72" customWidth="1"/>
    <col min="6659" max="6659" width="45.140625" style="72" customWidth="1"/>
    <col min="6660" max="6660" width="46.5703125" style="72" bestFit="1" customWidth="1"/>
    <col min="6661" max="6661" width="18.7109375" style="72" bestFit="1" customWidth="1"/>
    <col min="6662" max="6662" width="16" style="72" bestFit="1" customWidth="1"/>
    <col min="6663" max="6912" width="9.140625" style="72"/>
    <col min="6913" max="6913" width="3.7109375" style="72" customWidth="1"/>
    <col min="6914" max="6914" width="44.28515625" style="72" customWidth="1"/>
    <col min="6915" max="6915" width="45.140625" style="72" customWidth="1"/>
    <col min="6916" max="6916" width="46.5703125" style="72" bestFit="1" customWidth="1"/>
    <col min="6917" max="6917" width="18.7109375" style="72" bestFit="1" customWidth="1"/>
    <col min="6918" max="6918" width="16" style="72" bestFit="1" customWidth="1"/>
    <col min="6919" max="7168" width="9.140625" style="72"/>
    <col min="7169" max="7169" width="3.7109375" style="72" customWidth="1"/>
    <col min="7170" max="7170" width="44.28515625" style="72" customWidth="1"/>
    <col min="7171" max="7171" width="45.140625" style="72" customWidth="1"/>
    <col min="7172" max="7172" width="46.5703125" style="72" bestFit="1" customWidth="1"/>
    <col min="7173" max="7173" width="18.7109375" style="72" bestFit="1" customWidth="1"/>
    <col min="7174" max="7174" width="16" style="72" bestFit="1" customWidth="1"/>
    <col min="7175" max="7424" width="9.140625" style="72"/>
    <col min="7425" max="7425" width="3.7109375" style="72" customWidth="1"/>
    <col min="7426" max="7426" width="44.28515625" style="72" customWidth="1"/>
    <col min="7427" max="7427" width="45.140625" style="72" customWidth="1"/>
    <col min="7428" max="7428" width="46.5703125" style="72" bestFit="1" customWidth="1"/>
    <col min="7429" max="7429" width="18.7109375" style="72" bestFit="1" customWidth="1"/>
    <col min="7430" max="7430" width="16" style="72" bestFit="1" customWidth="1"/>
    <col min="7431" max="7680" width="9.140625" style="72"/>
    <col min="7681" max="7681" width="3.7109375" style="72" customWidth="1"/>
    <col min="7682" max="7682" width="44.28515625" style="72" customWidth="1"/>
    <col min="7683" max="7683" width="45.140625" style="72" customWidth="1"/>
    <col min="7684" max="7684" width="46.5703125" style="72" bestFit="1" customWidth="1"/>
    <col min="7685" max="7685" width="18.7109375" style="72" bestFit="1" customWidth="1"/>
    <col min="7686" max="7686" width="16" style="72" bestFit="1" customWidth="1"/>
    <col min="7687" max="7936" width="9.140625" style="72"/>
    <col min="7937" max="7937" width="3.7109375" style="72" customWidth="1"/>
    <col min="7938" max="7938" width="44.28515625" style="72" customWidth="1"/>
    <col min="7939" max="7939" width="45.140625" style="72" customWidth="1"/>
    <col min="7940" max="7940" width="46.5703125" style="72" bestFit="1" customWidth="1"/>
    <col min="7941" max="7941" width="18.7109375" style="72" bestFit="1" customWidth="1"/>
    <col min="7942" max="7942" width="16" style="72" bestFit="1" customWidth="1"/>
    <col min="7943" max="8192" width="9.140625" style="72"/>
    <col min="8193" max="8193" width="3.7109375" style="72" customWidth="1"/>
    <col min="8194" max="8194" width="44.28515625" style="72" customWidth="1"/>
    <col min="8195" max="8195" width="45.140625" style="72" customWidth="1"/>
    <col min="8196" max="8196" width="46.5703125" style="72" bestFit="1" customWidth="1"/>
    <col min="8197" max="8197" width="18.7109375" style="72" bestFit="1" customWidth="1"/>
    <col min="8198" max="8198" width="16" style="72" bestFit="1" customWidth="1"/>
    <col min="8199" max="8448" width="9.140625" style="72"/>
    <col min="8449" max="8449" width="3.7109375" style="72" customWidth="1"/>
    <col min="8450" max="8450" width="44.28515625" style="72" customWidth="1"/>
    <col min="8451" max="8451" width="45.140625" style="72" customWidth="1"/>
    <col min="8452" max="8452" width="46.5703125" style="72" bestFit="1" customWidth="1"/>
    <col min="8453" max="8453" width="18.7109375" style="72" bestFit="1" customWidth="1"/>
    <col min="8454" max="8454" width="16" style="72" bestFit="1" customWidth="1"/>
    <col min="8455" max="8704" width="9.140625" style="72"/>
    <col min="8705" max="8705" width="3.7109375" style="72" customWidth="1"/>
    <col min="8706" max="8706" width="44.28515625" style="72" customWidth="1"/>
    <col min="8707" max="8707" width="45.140625" style="72" customWidth="1"/>
    <col min="8708" max="8708" width="46.5703125" style="72" bestFit="1" customWidth="1"/>
    <col min="8709" max="8709" width="18.7109375" style="72" bestFit="1" customWidth="1"/>
    <col min="8710" max="8710" width="16" style="72" bestFit="1" customWidth="1"/>
    <col min="8711" max="8960" width="9.140625" style="72"/>
    <col min="8961" max="8961" width="3.7109375" style="72" customWidth="1"/>
    <col min="8962" max="8962" width="44.28515625" style="72" customWidth="1"/>
    <col min="8963" max="8963" width="45.140625" style="72" customWidth="1"/>
    <col min="8964" max="8964" width="46.5703125" style="72" bestFit="1" customWidth="1"/>
    <col min="8965" max="8965" width="18.7109375" style="72" bestFit="1" customWidth="1"/>
    <col min="8966" max="8966" width="16" style="72" bestFit="1" customWidth="1"/>
    <col min="8967" max="9216" width="9.140625" style="72"/>
    <col min="9217" max="9217" width="3.7109375" style="72" customWidth="1"/>
    <col min="9218" max="9218" width="44.28515625" style="72" customWidth="1"/>
    <col min="9219" max="9219" width="45.140625" style="72" customWidth="1"/>
    <col min="9220" max="9220" width="46.5703125" style="72" bestFit="1" customWidth="1"/>
    <col min="9221" max="9221" width="18.7109375" style="72" bestFit="1" customWidth="1"/>
    <col min="9222" max="9222" width="16" style="72" bestFit="1" customWidth="1"/>
    <col min="9223" max="9472" width="9.140625" style="72"/>
    <col min="9473" max="9473" width="3.7109375" style="72" customWidth="1"/>
    <col min="9474" max="9474" width="44.28515625" style="72" customWidth="1"/>
    <col min="9475" max="9475" width="45.140625" style="72" customWidth="1"/>
    <col min="9476" max="9476" width="46.5703125" style="72" bestFit="1" customWidth="1"/>
    <col min="9477" max="9477" width="18.7109375" style="72" bestFit="1" customWidth="1"/>
    <col min="9478" max="9478" width="16" style="72" bestFit="1" customWidth="1"/>
    <col min="9479" max="9728" width="9.140625" style="72"/>
    <col min="9729" max="9729" width="3.7109375" style="72" customWidth="1"/>
    <col min="9730" max="9730" width="44.28515625" style="72" customWidth="1"/>
    <col min="9731" max="9731" width="45.140625" style="72" customWidth="1"/>
    <col min="9732" max="9732" width="46.5703125" style="72" bestFit="1" customWidth="1"/>
    <col min="9733" max="9733" width="18.7109375" style="72" bestFit="1" customWidth="1"/>
    <col min="9734" max="9734" width="16" style="72" bestFit="1" customWidth="1"/>
    <col min="9735" max="9984" width="9.140625" style="72"/>
    <col min="9985" max="9985" width="3.7109375" style="72" customWidth="1"/>
    <col min="9986" max="9986" width="44.28515625" style="72" customWidth="1"/>
    <col min="9987" max="9987" width="45.140625" style="72" customWidth="1"/>
    <col min="9988" max="9988" width="46.5703125" style="72" bestFit="1" customWidth="1"/>
    <col min="9989" max="9989" width="18.7109375" style="72" bestFit="1" customWidth="1"/>
    <col min="9990" max="9990" width="16" style="72" bestFit="1" customWidth="1"/>
    <col min="9991" max="10240" width="9.140625" style="72"/>
    <col min="10241" max="10241" width="3.7109375" style="72" customWidth="1"/>
    <col min="10242" max="10242" width="44.28515625" style="72" customWidth="1"/>
    <col min="10243" max="10243" width="45.140625" style="72" customWidth="1"/>
    <col min="10244" max="10244" width="46.5703125" style="72" bestFit="1" customWidth="1"/>
    <col min="10245" max="10245" width="18.7109375" style="72" bestFit="1" customWidth="1"/>
    <col min="10246" max="10246" width="16" style="72" bestFit="1" customWidth="1"/>
    <col min="10247" max="10496" width="9.140625" style="72"/>
    <col min="10497" max="10497" width="3.7109375" style="72" customWidth="1"/>
    <col min="10498" max="10498" width="44.28515625" style="72" customWidth="1"/>
    <col min="10499" max="10499" width="45.140625" style="72" customWidth="1"/>
    <col min="10500" max="10500" width="46.5703125" style="72" bestFit="1" customWidth="1"/>
    <col min="10501" max="10501" width="18.7109375" style="72" bestFit="1" customWidth="1"/>
    <col min="10502" max="10502" width="16" style="72" bestFit="1" customWidth="1"/>
    <col min="10503" max="10752" width="9.140625" style="72"/>
    <col min="10753" max="10753" width="3.7109375" style="72" customWidth="1"/>
    <col min="10754" max="10754" width="44.28515625" style="72" customWidth="1"/>
    <col min="10755" max="10755" width="45.140625" style="72" customWidth="1"/>
    <col min="10756" max="10756" width="46.5703125" style="72" bestFit="1" customWidth="1"/>
    <col min="10757" max="10757" width="18.7109375" style="72" bestFit="1" customWidth="1"/>
    <col min="10758" max="10758" width="16" style="72" bestFit="1" customWidth="1"/>
    <col min="10759" max="11008" width="9.140625" style="72"/>
    <col min="11009" max="11009" width="3.7109375" style="72" customWidth="1"/>
    <col min="11010" max="11010" width="44.28515625" style="72" customWidth="1"/>
    <col min="11011" max="11011" width="45.140625" style="72" customWidth="1"/>
    <col min="11012" max="11012" width="46.5703125" style="72" bestFit="1" customWidth="1"/>
    <col min="11013" max="11013" width="18.7109375" style="72" bestFit="1" customWidth="1"/>
    <col min="11014" max="11014" width="16" style="72" bestFit="1" customWidth="1"/>
    <col min="11015" max="11264" width="9.140625" style="72"/>
    <col min="11265" max="11265" width="3.7109375" style="72" customWidth="1"/>
    <col min="11266" max="11266" width="44.28515625" style="72" customWidth="1"/>
    <col min="11267" max="11267" width="45.140625" style="72" customWidth="1"/>
    <col min="11268" max="11268" width="46.5703125" style="72" bestFit="1" customWidth="1"/>
    <col min="11269" max="11269" width="18.7109375" style="72" bestFit="1" customWidth="1"/>
    <col min="11270" max="11270" width="16" style="72" bestFit="1" customWidth="1"/>
    <col min="11271" max="11520" width="9.140625" style="72"/>
    <col min="11521" max="11521" width="3.7109375" style="72" customWidth="1"/>
    <col min="11522" max="11522" width="44.28515625" style="72" customWidth="1"/>
    <col min="11523" max="11523" width="45.140625" style="72" customWidth="1"/>
    <col min="11524" max="11524" width="46.5703125" style="72" bestFit="1" customWidth="1"/>
    <col min="11525" max="11525" width="18.7109375" style="72" bestFit="1" customWidth="1"/>
    <col min="11526" max="11526" width="16" style="72" bestFit="1" customWidth="1"/>
    <col min="11527" max="11776" width="9.140625" style="72"/>
    <col min="11777" max="11777" width="3.7109375" style="72" customWidth="1"/>
    <col min="11778" max="11778" width="44.28515625" style="72" customWidth="1"/>
    <col min="11779" max="11779" width="45.140625" style="72" customWidth="1"/>
    <col min="11780" max="11780" width="46.5703125" style="72" bestFit="1" customWidth="1"/>
    <col min="11781" max="11781" width="18.7109375" style="72" bestFit="1" customWidth="1"/>
    <col min="11782" max="11782" width="16" style="72" bestFit="1" customWidth="1"/>
    <col min="11783" max="12032" width="9.140625" style="72"/>
    <col min="12033" max="12033" width="3.7109375" style="72" customWidth="1"/>
    <col min="12034" max="12034" width="44.28515625" style="72" customWidth="1"/>
    <col min="12035" max="12035" width="45.140625" style="72" customWidth="1"/>
    <col min="12036" max="12036" width="46.5703125" style="72" bestFit="1" customWidth="1"/>
    <col min="12037" max="12037" width="18.7109375" style="72" bestFit="1" customWidth="1"/>
    <col min="12038" max="12038" width="16" style="72" bestFit="1" customWidth="1"/>
    <col min="12039" max="12288" width="9.140625" style="72"/>
    <col min="12289" max="12289" width="3.7109375" style="72" customWidth="1"/>
    <col min="12290" max="12290" width="44.28515625" style="72" customWidth="1"/>
    <col min="12291" max="12291" width="45.140625" style="72" customWidth="1"/>
    <col min="12292" max="12292" width="46.5703125" style="72" bestFit="1" customWidth="1"/>
    <col min="12293" max="12293" width="18.7109375" style="72" bestFit="1" customWidth="1"/>
    <col min="12294" max="12294" width="16" style="72" bestFit="1" customWidth="1"/>
    <col min="12295" max="12544" width="9.140625" style="72"/>
    <col min="12545" max="12545" width="3.7109375" style="72" customWidth="1"/>
    <col min="12546" max="12546" width="44.28515625" style="72" customWidth="1"/>
    <col min="12547" max="12547" width="45.140625" style="72" customWidth="1"/>
    <col min="12548" max="12548" width="46.5703125" style="72" bestFit="1" customWidth="1"/>
    <col min="12549" max="12549" width="18.7109375" style="72" bestFit="1" customWidth="1"/>
    <col min="12550" max="12550" width="16" style="72" bestFit="1" customWidth="1"/>
    <col min="12551" max="12800" width="9.140625" style="72"/>
    <col min="12801" max="12801" width="3.7109375" style="72" customWidth="1"/>
    <col min="12802" max="12802" width="44.28515625" style="72" customWidth="1"/>
    <col min="12803" max="12803" width="45.140625" style="72" customWidth="1"/>
    <col min="12804" max="12804" width="46.5703125" style="72" bestFit="1" customWidth="1"/>
    <col min="12805" max="12805" width="18.7109375" style="72" bestFit="1" customWidth="1"/>
    <col min="12806" max="12806" width="16" style="72" bestFit="1" customWidth="1"/>
    <col min="12807" max="13056" width="9.140625" style="72"/>
    <col min="13057" max="13057" width="3.7109375" style="72" customWidth="1"/>
    <col min="13058" max="13058" width="44.28515625" style="72" customWidth="1"/>
    <col min="13059" max="13059" width="45.140625" style="72" customWidth="1"/>
    <col min="13060" max="13060" width="46.5703125" style="72" bestFit="1" customWidth="1"/>
    <col min="13061" max="13061" width="18.7109375" style="72" bestFit="1" customWidth="1"/>
    <col min="13062" max="13062" width="16" style="72" bestFit="1" customWidth="1"/>
    <col min="13063" max="13312" width="9.140625" style="72"/>
    <col min="13313" max="13313" width="3.7109375" style="72" customWidth="1"/>
    <col min="13314" max="13314" width="44.28515625" style="72" customWidth="1"/>
    <col min="13315" max="13315" width="45.140625" style="72" customWidth="1"/>
    <col min="13316" max="13316" width="46.5703125" style="72" bestFit="1" customWidth="1"/>
    <col min="13317" max="13317" width="18.7109375" style="72" bestFit="1" customWidth="1"/>
    <col min="13318" max="13318" width="16" style="72" bestFit="1" customWidth="1"/>
    <col min="13319" max="13568" width="9.140625" style="72"/>
    <col min="13569" max="13569" width="3.7109375" style="72" customWidth="1"/>
    <col min="13570" max="13570" width="44.28515625" style="72" customWidth="1"/>
    <col min="13571" max="13571" width="45.140625" style="72" customWidth="1"/>
    <col min="13572" max="13572" width="46.5703125" style="72" bestFit="1" customWidth="1"/>
    <col min="13573" max="13573" width="18.7109375" style="72" bestFit="1" customWidth="1"/>
    <col min="13574" max="13574" width="16" style="72" bestFit="1" customWidth="1"/>
    <col min="13575" max="13824" width="9.140625" style="72"/>
    <col min="13825" max="13825" width="3.7109375" style="72" customWidth="1"/>
    <col min="13826" max="13826" width="44.28515625" style="72" customWidth="1"/>
    <col min="13827" max="13827" width="45.140625" style="72" customWidth="1"/>
    <col min="13828" max="13828" width="46.5703125" style="72" bestFit="1" customWidth="1"/>
    <col min="13829" max="13829" width="18.7109375" style="72" bestFit="1" customWidth="1"/>
    <col min="13830" max="13830" width="16" style="72" bestFit="1" customWidth="1"/>
    <col min="13831" max="14080" width="9.140625" style="72"/>
    <col min="14081" max="14081" width="3.7109375" style="72" customWidth="1"/>
    <col min="14082" max="14082" width="44.28515625" style="72" customWidth="1"/>
    <col min="14083" max="14083" width="45.140625" style="72" customWidth="1"/>
    <col min="14084" max="14084" width="46.5703125" style="72" bestFit="1" customWidth="1"/>
    <col min="14085" max="14085" width="18.7109375" style="72" bestFit="1" customWidth="1"/>
    <col min="14086" max="14086" width="16" style="72" bestFit="1" customWidth="1"/>
    <col min="14087" max="14336" width="9.140625" style="72"/>
    <col min="14337" max="14337" width="3.7109375" style="72" customWidth="1"/>
    <col min="14338" max="14338" width="44.28515625" style="72" customWidth="1"/>
    <col min="14339" max="14339" width="45.140625" style="72" customWidth="1"/>
    <col min="14340" max="14340" width="46.5703125" style="72" bestFit="1" customWidth="1"/>
    <col min="14341" max="14341" width="18.7109375" style="72" bestFit="1" customWidth="1"/>
    <col min="14342" max="14342" width="16" style="72" bestFit="1" customWidth="1"/>
    <col min="14343" max="14592" width="9.140625" style="72"/>
    <col min="14593" max="14593" width="3.7109375" style="72" customWidth="1"/>
    <col min="14594" max="14594" width="44.28515625" style="72" customWidth="1"/>
    <col min="14595" max="14595" width="45.140625" style="72" customWidth="1"/>
    <col min="14596" max="14596" width="46.5703125" style="72" bestFit="1" customWidth="1"/>
    <col min="14597" max="14597" width="18.7109375" style="72" bestFit="1" customWidth="1"/>
    <col min="14598" max="14598" width="16" style="72" bestFit="1" customWidth="1"/>
    <col min="14599" max="14848" width="9.140625" style="72"/>
    <col min="14849" max="14849" width="3.7109375" style="72" customWidth="1"/>
    <col min="14850" max="14850" width="44.28515625" style="72" customWidth="1"/>
    <col min="14851" max="14851" width="45.140625" style="72" customWidth="1"/>
    <col min="14852" max="14852" width="46.5703125" style="72" bestFit="1" customWidth="1"/>
    <col min="14853" max="14853" width="18.7109375" style="72" bestFit="1" customWidth="1"/>
    <col min="14854" max="14854" width="16" style="72" bestFit="1" customWidth="1"/>
    <col min="14855" max="15104" width="9.140625" style="72"/>
    <col min="15105" max="15105" width="3.7109375" style="72" customWidth="1"/>
    <col min="15106" max="15106" width="44.28515625" style="72" customWidth="1"/>
    <col min="15107" max="15107" width="45.140625" style="72" customWidth="1"/>
    <col min="15108" max="15108" width="46.5703125" style="72" bestFit="1" customWidth="1"/>
    <col min="15109" max="15109" width="18.7109375" style="72" bestFit="1" customWidth="1"/>
    <col min="15110" max="15110" width="16" style="72" bestFit="1" customWidth="1"/>
    <col min="15111" max="15360" width="9.140625" style="72"/>
    <col min="15361" max="15361" width="3.7109375" style="72" customWidth="1"/>
    <col min="15362" max="15362" width="44.28515625" style="72" customWidth="1"/>
    <col min="15363" max="15363" width="45.140625" style="72" customWidth="1"/>
    <col min="15364" max="15364" width="46.5703125" style="72" bestFit="1" customWidth="1"/>
    <col min="15365" max="15365" width="18.7109375" style="72" bestFit="1" customWidth="1"/>
    <col min="15366" max="15366" width="16" style="72" bestFit="1" customWidth="1"/>
    <col min="15367" max="15616" width="9.140625" style="72"/>
    <col min="15617" max="15617" width="3.7109375" style="72" customWidth="1"/>
    <col min="15618" max="15618" width="44.28515625" style="72" customWidth="1"/>
    <col min="15619" max="15619" width="45.140625" style="72" customWidth="1"/>
    <col min="15620" max="15620" width="46.5703125" style="72" bestFit="1" customWidth="1"/>
    <col min="15621" max="15621" width="18.7109375" style="72" bestFit="1" customWidth="1"/>
    <col min="15622" max="15622" width="16" style="72" bestFit="1" customWidth="1"/>
    <col min="15623" max="15872" width="9.140625" style="72"/>
    <col min="15873" max="15873" width="3.7109375" style="72" customWidth="1"/>
    <col min="15874" max="15874" width="44.28515625" style="72" customWidth="1"/>
    <col min="15875" max="15875" width="45.140625" style="72" customWidth="1"/>
    <col min="15876" max="15876" width="46.5703125" style="72" bestFit="1" customWidth="1"/>
    <col min="15877" max="15877" width="18.7109375" style="72" bestFit="1" customWidth="1"/>
    <col min="15878" max="15878" width="16" style="72" bestFit="1" customWidth="1"/>
    <col min="15879" max="16128" width="9.140625" style="72"/>
    <col min="16129" max="16129" width="3.7109375" style="72" customWidth="1"/>
    <col min="16130" max="16130" width="44.28515625" style="72" customWidth="1"/>
    <col min="16131" max="16131" width="45.140625" style="72" customWidth="1"/>
    <col min="16132" max="16132" width="46.5703125" style="72" bestFit="1" customWidth="1"/>
    <col min="16133" max="16133" width="18.7109375" style="72" bestFit="1" customWidth="1"/>
    <col min="16134" max="16134" width="16" style="72" bestFit="1" customWidth="1"/>
    <col min="16135" max="16384" width="9.140625" style="72"/>
  </cols>
  <sheetData>
    <row r="1" spans="1:6" s="60" customFormat="1" ht="12.75" x14ac:dyDescent="0.2">
      <c r="A1" s="58"/>
      <c r="B1" s="59" t="s">
        <v>162</v>
      </c>
      <c r="C1" s="59"/>
      <c r="E1" s="61"/>
      <c r="F1" s="45"/>
    </row>
    <row r="2" spans="1:6" s="60" customFormat="1" x14ac:dyDescent="0.2">
      <c r="B2" s="59"/>
      <c r="C2" s="59"/>
      <c r="E2" s="61"/>
      <c r="F2" s="61"/>
    </row>
    <row r="3" spans="1:6" s="60" customFormat="1" ht="12.75" x14ac:dyDescent="0.2">
      <c r="B3" s="59" t="s">
        <v>163</v>
      </c>
      <c r="C3" s="59"/>
      <c r="E3" s="61"/>
      <c r="F3" s="45" t="s">
        <v>164</v>
      </c>
    </row>
    <row r="4" spans="1:6" s="60" customFormat="1" x14ac:dyDescent="0.2">
      <c r="B4" s="59" t="s">
        <v>165</v>
      </c>
      <c r="C4" s="59"/>
      <c r="E4" s="61"/>
      <c r="F4" s="61"/>
    </row>
    <row r="5" spans="1:6" s="60" customFormat="1" x14ac:dyDescent="0.2">
      <c r="C5" s="62"/>
      <c r="E5" s="61"/>
      <c r="F5" s="61"/>
    </row>
    <row r="6" spans="1:6" s="60" customFormat="1" ht="12.75" thickBot="1" x14ac:dyDescent="0.25">
      <c r="B6" s="59"/>
      <c r="C6" s="59"/>
      <c r="E6" s="61"/>
      <c r="F6" s="61"/>
    </row>
    <row r="7" spans="1:6" s="60" customFormat="1" ht="60.75" thickBot="1" x14ac:dyDescent="0.25">
      <c r="B7" s="63" t="s">
        <v>166</v>
      </c>
      <c r="C7" s="63" t="s">
        <v>167</v>
      </c>
      <c r="D7" s="63" t="s">
        <v>168</v>
      </c>
      <c r="E7" s="64" t="s">
        <v>169</v>
      </c>
      <c r="F7" s="65" t="s">
        <v>170</v>
      </c>
    </row>
    <row r="8" spans="1:6" s="60" customFormat="1" x14ac:dyDescent="0.2">
      <c r="B8" s="66"/>
      <c r="C8" s="67"/>
      <c r="D8" s="66"/>
      <c r="E8" s="68"/>
      <c r="F8" s="69"/>
    </row>
    <row r="9" spans="1:6" s="60" customFormat="1" ht="12.75" thickBot="1" x14ac:dyDescent="0.25">
      <c r="B9" s="70" t="s">
        <v>171</v>
      </c>
      <c r="C9" s="70" t="s">
        <v>171</v>
      </c>
      <c r="D9" s="70" t="s">
        <v>171</v>
      </c>
      <c r="E9" s="70" t="s">
        <v>171</v>
      </c>
      <c r="F9" s="71" t="s">
        <v>171</v>
      </c>
    </row>
    <row r="16" spans="1:6" x14ac:dyDescent="0.2">
      <c r="B16" s="72"/>
      <c r="E16" s="72"/>
      <c r="F16" s="72"/>
    </row>
    <row r="17" s="72" customFormat="1" x14ac:dyDescent="0.2"/>
    <row r="18" s="72" customFormat="1" x14ac:dyDescent="0.2"/>
    <row r="19" s="72" customFormat="1" x14ac:dyDescent="0.2"/>
    <row r="21" s="72" customFormat="1" ht="13.5" customHeight="1" x14ac:dyDescent="0.2"/>
  </sheetData>
  <pageMargins left="0.70866141732283472" right="0.70866141732283472" top="0.74803149606299213" bottom="0.74803149606299213" header="0.31496062992125984" footer="0.31496062992125984"/>
  <pageSetup paperSize="9" scale="49"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FAB2-2C2B-4437-AF84-5355555D9B23}">
  <dimension ref="A1:L28"/>
  <sheetViews>
    <sheetView topLeftCell="A24" workbookViewId="0">
      <selection activeCell="A24" sqref="A24"/>
    </sheetView>
  </sheetViews>
  <sheetFormatPr defaultColWidth="9.140625" defaultRowHeight="13.5" x14ac:dyDescent="0.25"/>
  <cols>
    <col min="1" max="1" width="38.85546875" style="76" customWidth="1"/>
    <col min="2" max="2" width="42.42578125" style="76" customWidth="1"/>
    <col min="3" max="4" width="14.5703125" style="76" customWidth="1"/>
    <col min="5" max="5" width="14" style="76" customWidth="1"/>
    <col min="6" max="7" width="15.5703125" style="76" customWidth="1"/>
    <col min="8" max="8" width="17.140625" style="76" customWidth="1"/>
    <col min="9" max="9" width="13.5703125" style="76" bestFit="1" customWidth="1"/>
    <col min="10" max="10" width="9.5703125" style="77" bestFit="1" customWidth="1"/>
    <col min="11" max="16384" width="9.140625" style="77"/>
  </cols>
  <sheetData>
    <row r="1" spans="1:12" x14ac:dyDescent="0.25">
      <c r="A1" s="75" t="s">
        <v>143</v>
      </c>
    </row>
    <row r="3" spans="1:12" x14ac:dyDescent="0.25">
      <c r="A3" s="78" t="s">
        <v>172</v>
      </c>
    </row>
    <row r="4" spans="1:12" x14ac:dyDescent="0.25">
      <c r="A4" s="78"/>
    </row>
    <row r="5" spans="1:12" x14ac:dyDescent="0.25">
      <c r="A5" s="75" t="s">
        <v>173</v>
      </c>
    </row>
    <row r="6" spans="1:12" x14ac:dyDescent="0.25">
      <c r="A6" s="75"/>
    </row>
    <row r="7" spans="1:12" x14ac:dyDescent="0.25">
      <c r="A7" s="75" t="s">
        <v>189</v>
      </c>
    </row>
    <row r="8" spans="1:12" x14ac:dyDescent="0.25">
      <c r="B8" s="79"/>
      <c r="C8" s="79"/>
      <c r="D8" s="80"/>
      <c r="E8" s="80"/>
      <c r="F8" s="80"/>
      <c r="G8" s="80"/>
      <c r="H8" s="80"/>
      <c r="I8" s="80"/>
    </row>
    <row r="9" spans="1:12" x14ac:dyDescent="0.25">
      <c r="A9" s="75" t="s">
        <v>174</v>
      </c>
    </row>
    <row r="10" spans="1:12" x14ac:dyDescent="0.25">
      <c r="G10" s="81"/>
      <c r="H10" s="81"/>
    </row>
    <row r="11" spans="1:12" x14ac:dyDescent="0.25">
      <c r="A11" s="75" t="s">
        <v>190</v>
      </c>
      <c r="C11" s="82"/>
    </row>
    <row r="12" spans="1:12" x14ac:dyDescent="0.25">
      <c r="A12" s="83"/>
      <c r="B12" s="84"/>
      <c r="C12" s="84"/>
      <c r="D12" s="84"/>
      <c r="E12" s="84"/>
      <c r="F12" s="84"/>
      <c r="G12" s="84"/>
      <c r="H12" s="84"/>
    </row>
    <row r="13" spans="1:12" x14ac:dyDescent="0.25">
      <c r="A13" s="75" t="s">
        <v>175</v>
      </c>
      <c r="B13" s="84"/>
      <c r="C13" s="84"/>
      <c r="D13" s="84"/>
      <c r="E13" s="84"/>
      <c r="F13" s="84"/>
      <c r="G13" s="84"/>
      <c r="H13" s="84"/>
      <c r="J13" s="85"/>
      <c r="K13" s="86"/>
      <c r="L13" s="87"/>
    </row>
    <row r="14" spans="1:12" x14ac:dyDescent="0.25">
      <c r="A14" s="83"/>
      <c r="B14" s="84"/>
      <c r="C14" s="84"/>
      <c r="D14" s="84"/>
      <c r="E14" s="84"/>
      <c r="F14" s="84"/>
      <c r="G14" s="84"/>
      <c r="H14" s="84"/>
      <c r="J14" s="85"/>
    </row>
    <row r="15" spans="1:12" x14ac:dyDescent="0.25">
      <c r="A15" s="75" t="s">
        <v>191</v>
      </c>
    </row>
    <row r="17" spans="1:2" x14ac:dyDescent="0.25">
      <c r="A17" s="75" t="s">
        <v>176</v>
      </c>
      <c r="B17" s="75"/>
    </row>
    <row r="19" spans="1:2" x14ac:dyDescent="0.25">
      <c r="A19" s="75" t="s">
        <v>192</v>
      </c>
      <c r="B19" s="88"/>
    </row>
    <row r="20" spans="1:2" x14ac:dyDescent="0.25">
      <c r="A20" s="75"/>
      <c r="B20" s="88"/>
    </row>
    <row r="21" spans="1:2" x14ac:dyDescent="0.25">
      <c r="A21" s="75" t="s">
        <v>177</v>
      </c>
      <c r="B21" s="88"/>
    </row>
    <row r="22" spans="1:2" x14ac:dyDescent="0.25">
      <c r="B22" s="88"/>
    </row>
    <row r="23" spans="1:2" x14ac:dyDescent="0.25">
      <c r="A23" s="75" t="s">
        <v>193</v>
      </c>
      <c r="B23" s="88"/>
    </row>
    <row r="24" spans="1:2" x14ac:dyDescent="0.25">
      <c r="B24" s="88"/>
    </row>
    <row r="25" spans="1:2" x14ac:dyDescent="0.25">
      <c r="B25" s="88"/>
    </row>
    <row r="26" spans="1:2" x14ac:dyDescent="0.25">
      <c r="A26" s="75" t="s">
        <v>178</v>
      </c>
      <c r="B26" s="89"/>
    </row>
    <row r="27" spans="1:2" x14ac:dyDescent="0.25">
      <c r="B27" s="89"/>
    </row>
    <row r="28" spans="1:2" x14ac:dyDescent="0.25">
      <c r="B28" s="89"/>
    </row>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9EC8-F524-4812-B2EE-45443FE27F91}">
  <dimension ref="A1"/>
  <sheetViews>
    <sheetView zoomScaleNormal="100" workbookViewId="0"/>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Half Yearly Financial</vt:lpstr>
      <vt:lpstr>Notes</vt:lpstr>
      <vt:lpstr>Annexure 1</vt:lpstr>
      <vt:lpstr>Annexure 2 </vt:lpstr>
      <vt:lpstr>Annexure 3</vt:lpstr>
      <vt:lpstr>Risk-O-Meter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Mayur Bhatelia</dc:creator>
  <cp:lastModifiedBy>Chandrakant Gajane</cp:lastModifiedBy>
  <dcterms:created xsi:type="dcterms:W3CDTF">2025-04-16T22:50:57Z</dcterms:created>
  <dcterms:modified xsi:type="dcterms:W3CDTF">2025-04-29T03:59:05Z</dcterms:modified>
</cp:coreProperties>
</file>